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2" sheetId="24" r:id="rId1"/>
    <sheet name="桦皮厂收费站 备份" sheetId="20" state="hidden" r:id="rId2"/>
    <sheet name="莲花山收费站 备份" sheetId="19" state="hidden" r:id="rId3"/>
  </sheets>
  <definedNames>
    <definedName name="_xlnm._FilterDatabase" localSheetId="1" hidden="1">'桦皮厂收费站 备份'!$A$2:$AH$29</definedName>
    <definedName name="_xlnm._FilterDatabase" localSheetId="2" hidden="1">'莲花山收费站 备份'!$A$2:$AR$58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<sst xmlns="http://schemas.openxmlformats.org/spreadsheetml/2006/main" count="340" uniqueCount="168">
  <si>
    <t>序号</t>
  </si>
  <si>
    <t>名称</t>
  </si>
  <si>
    <t>技术指标</t>
  </si>
  <si>
    <t>单位</t>
  </si>
  <si>
    <t>数量</t>
  </si>
  <si>
    <t>备注</t>
  </si>
  <si>
    <t>1</t>
  </si>
  <si>
    <t>读卡器</t>
  </si>
  <si>
    <t>朗为卡机利旧改造，旧卡机更换为支持吉高智慧云站系统的读卡器</t>
  </si>
  <si>
    <t>个</t>
  </si>
  <si>
    <t>长春北4个，米沙子1个</t>
  </si>
  <si>
    <t>2</t>
  </si>
  <si>
    <t>工作站</t>
  </si>
  <si>
    <t>国产处理器（3.4GHz）；内存：32GB DDR4内存；硬盘：硬盘：2×2TB 7200转高速防震硬盘，做RAID 1数据镜像；光驱：16×DVD-ROM；24"TFT液晶显示器；不小于4GB显存的独立显存高速图形卡，集成7.1PCI声卡；10/100/1000Mbps自适应以太网卡；键鼠套装；接口：计算机标准接口。要求至少满足以上指标的品牌机。含麦克风</t>
  </si>
  <si>
    <t>台</t>
  </si>
  <si>
    <t>3</t>
  </si>
  <si>
    <t>降级备份工作站</t>
  </si>
  <si>
    <t>CPU：2颗国产Hygon C86 3350处理器，主频≥3.0G、核数≥8C（16线程），支持超线程技术；内存：4条16G DDR4 3200 UDIMM内存，配置≥8个内存插槽；硬盘：配置2块512G SATA SSD硬盘做RAID1；2块2TB SATA SSD硬盘做RAID1；网络：板载双口千兆网卡；</t>
  </si>
  <si>
    <t>设备名称</t>
  </si>
  <si>
    <t>技术参数</t>
  </si>
  <si>
    <t>参考单价（万元）</t>
  </si>
  <si>
    <t>总数</t>
  </si>
  <si>
    <t>合计</t>
  </si>
  <si>
    <t>01车道（ETC/MTC）含入口治超</t>
  </si>
  <si>
    <t>02车道（自助/ETC）</t>
  </si>
  <si>
    <t>03车道(ETC专用)</t>
  </si>
  <si>
    <t>04车道(ETC专用)</t>
  </si>
  <si>
    <t>05车道(ETC专用)</t>
  </si>
  <si>
    <t>06车道（ETC/MTC）含出口治超</t>
  </si>
  <si>
    <t>智慧云仓</t>
  </si>
  <si>
    <t>通信机房</t>
  </si>
  <si>
    <t>发电机房</t>
  </si>
  <si>
    <t>配电室</t>
  </si>
  <si>
    <t>预交易系统</t>
  </si>
  <si>
    <t>省中心机房</t>
  </si>
  <si>
    <t>分公司机房</t>
  </si>
  <si>
    <t>小计</t>
  </si>
  <si>
    <t>一、车道设备</t>
  </si>
  <si>
    <t>车道控制终端</t>
  </si>
  <si>
    <t>支持IO类、串口类、网口类、USB接口类、HDMI接口类等外设的接入与控制</t>
  </si>
  <si>
    <t>车道设备接入，4个车道，2个治超</t>
  </si>
  <si>
    <t>车道控制机</t>
  </si>
  <si>
    <t>64g内存，硬盘1T</t>
  </si>
  <si>
    <t>01和06车道</t>
  </si>
  <si>
    <t>自动发卡机</t>
  </si>
  <si>
    <t>(1)工作电压：AC220-240V±15% 50±2Hz-60±2Hz。
(2)发卡单元：2个，上下位。
(3)显示器：2个，19寸液晶屏上下位。
(4)功率：&lt;150W（不包括加热、制冷部分），&lt;1050W（包括加热或制冷部分）。
(5)卡机总CPC卡容量：≥800张。
(6)适应CPC卡尺寸：86×54mm,4.5mm≤厚度≤5.5mm。
(7)读写卡失败率：≤0.3%。
(8)伸出（送卡）距离：10cm—14cm可调。
(9)伸出时间：≤2S。
(10)通信接口：标准RJ45以太网接口。
(11)噪音：≤60dB。
(12)工作温度：-40～+55℃。
(13)工作湿度：0～90%。
(14)平均无故障时间MTBF：＞10000小时。
(15)平均故障恢复时间MTTR：&lt;0.5小时。
(16)滞卡率：&lt;0.005%。
(17)出卡速度：≤2秒/张（不包括读写时间）。
(18)防护等级：应符合GB/T 4208，不低于IP55级。
(19)卡机内机构数量：2套。
(20)传动件寿命：≥200万次。
(21)语音对讲：音量≥80dB；延时≤200毫秒。
(22)连续工作：全天24小时不间断使用。
(23)边柜：19U机柜。
主机尺寸：现场确定。</t>
  </si>
  <si>
    <t>01、02车道，02车道天线需后置</t>
  </si>
  <si>
    <t>套</t>
  </si>
  <si>
    <t>自助缴费机</t>
  </si>
  <si>
    <t>(1)工作电压：AC220-240V±15% 50±2Hz-60±2Hz。
(2)功率：&lt;150W（不包括加热、制冷部分），&lt;1050W（包括加热或制冷部分）。
(3)卡机总CPC卡容量：≥800张。
(4)适应CPC卡尺寸：86×54mm,4.5mm≤厚度≤5.5mm。
(5)读写卡失败率：≤0.3%。
(6)交易时间：小于26秒。
(7)伸出（送卡）距离：10cm—14cm可调。
(8)伸出时间：≤2S。
(9)通信接口：标准RJ45以太网接口。
(10)噪音：≤60dB。
(11)工作温度：-40～+55℃。
(12)工作湿度：0～90%。
(13)平均无故障时间MTBF：＞10000小时。
(14)平均故障恢复时间MTTR：&lt;0.5小时。
(15)滞卡率：&lt;0.005%。
(16)收卡速度：≤2秒/张（不包括读写时间）。
(17)切换响应时间：&lt;1秒。
(18)工作状态显示：液晶LCD3位（至少1台）或指示灯显示。
(19)防护等级：应符合GB/T 4208，不低于IP55级。
(20)卡机内机构数量：2套。
(21)传动件寿命：≥200万次。
(22)废票回收容量：≥300张。
(23)扫码头分辨率：≥100万像素。
(24)扫码距离：100mm～1500mm。
(25)扫码成功率：≥99.9%。
(26)语音对讲：音量≥80dB；延时≤200毫秒。
(27)显示模块：显示分辨率≥1920*1080，亮度≥1000cd。
(28)连续工作：全天24小时不间断使用。
(29)边柜：19U机柜。
主机尺寸：现场确定</t>
  </si>
  <si>
    <t>06车道</t>
  </si>
  <si>
    <t>手持机（含4g 卡）</t>
  </si>
  <si>
    <t>RSU天线</t>
  </si>
  <si>
    <t>1.产品尺寸：475mm×350mm×124mm
2.外罩材料：ABS+PC
3.RSU支持并发交易
4.OBU稳定交易区域：0-100m
5.对OBU具备二维定位能力，并行至少2个目标可定位
6.天线发射功率（e.i.r.p)≤+33dBm
7.接收灵敏度：≤-105dBm
8.天线半功率波瓣宽度：水平≤17.5°；垂直≤42.65°
9.发射功率稳定性：全温度范围内优于±1.5dB
10.调制方式：ASK
11.调制系数：0.5-0.9
12.RSU天线防护等级：IP67
13.采用三级防雷防静电技术，可耐4kV雷击浪涌、8kV静电干扰，保证设备抗电磁干扰能力
14.平均无故障时间：70000h
15.工作温度：-40℃~+80℃
16.设备功耗：≤45w
17.含安装支架</t>
  </si>
  <si>
    <t>02、07车道前后双天线</t>
  </si>
  <si>
    <t>RSU天线控制器</t>
  </si>
  <si>
    <t>1. 外形尺寸：标准1U机架式设备
2. 采用先进的RSU集中控制，多RSU联合接收机制，至少可以同时接入12路RSU
3. 内置10个符合ISO/IEC 7816标准的PSAM卡座，支持PCI接口的密码卡，安全认证方式兼容DES、3DES及SM4多种加密算法
4. 提供1个RS232、1个RS422、1个光纤接口、2个以太网接口
5. 采用三级防雷防静电技术，可耐4kV雷击浪涌、8kV静电干扰，保证设备抗电磁干扰能力
6. 提供大容量存储，至少可保存1年的交易记录，至少6个月的图像信息记录，并可实时上传至后台系统
7. 支持远程控制功能，具备远程在线程序升级功能
8. 支持设备自检功能，可精确诊断设备内部主要部件的运行情况
9. 工作环境温度：-45℃~+80℃；
10. 存储温度：-40℃～+85℃；
11. 供电：AC220V</t>
  </si>
  <si>
    <t>车型识别器</t>
  </si>
  <si>
    <t>1.应具备必要的防雷电和过电保护措施。
2.应支持设备状态监测和实时上报。
3.应支持设备开机自检和设备故障报警功能。
4.应支持设备软件在线升级和参数配置。
5.应支持北斗时钟同步。
6.应支持车型、轴数识别功能，可支持货车轴型、集装箱车辆、危化品车辆识别功能。
7.车型、轴数识别准确率：≥99%。
8.车辆捕获率：≥99.9%。
9.识别时间：＜500ms。
10.MTBF：≥10000h。
11.工作温度：-40℃~+55℃。
12.电源：AC220V±15%，50Hz±4Hz。
13.安全接地性能：&lt;0.1Ω。
14.绝缘电阻性能：≥100MΩ。
15.过车速度：0~60km/h。
16.防护等级：≥IP55。
17.通信接口：应支持RJ45网络接口，支持10M/100M/1000M自适应。</t>
  </si>
  <si>
    <t>入口02至出口05车道，前置</t>
  </si>
  <si>
    <t>车道工业交换机</t>
  </si>
  <si>
    <t>支持8个10/100/1000BASE-T电口；高可靠：端口、链路、设备级备份以及基于协议的链路探测；环网协议：</t>
  </si>
  <si>
    <t>二、站内通信机房设备</t>
  </si>
  <si>
    <t>超融合服务器</t>
  </si>
  <si>
    <t>超融合存储交换机</t>
  </si>
  <si>
    <t>超融合管理交换机</t>
  </si>
  <si>
    <t>站级网络准入</t>
  </si>
  <si>
    <t>整机支持≥2Gbps 吞吐量，支持500终端以下环境。≥1 个串口，≥6 个千兆以太网电口，≥2TB SATA 硬盘，双电源，2U 机箱。五年质保服务。配置≥200 个终端准入授权许可。通过标准802.1x 协议，在网络接入层做准入认证，根据认证授权情况确定是否能访问网络，可联动入网合规性检查，根据检查结果下发网络访问权限。802.1x 认证可提供端口级的强准入认证方案，并支持认证授权、安全检查、隔离修复、访问控制的全流程入网准入管理，支持多种条件绑定认证，即用户、终端、交换机、VLAN、交换机端口、时间等进行组合绑定认证，提高认证入网的安全性。支持认证用户在线状态详情查看，并支持用户违规强制下线和锁定功能。</t>
  </si>
  <si>
    <t>态势探针改网络准入</t>
  </si>
  <si>
    <t>国产化操作系统</t>
  </si>
  <si>
    <t>国产化数据库</t>
  </si>
  <si>
    <t>国产化中间件</t>
  </si>
  <si>
    <t>数据库同步软件</t>
  </si>
  <si>
    <t>三、站内发电机房与配电室设备</t>
  </si>
  <si>
    <t>UPS主机（30kvA）</t>
  </si>
  <si>
    <t>1台，为安装卡机车道使用</t>
  </si>
  <si>
    <t>UPS电池组</t>
  </si>
  <si>
    <t>块</t>
  </si>
  <si>
    <t>四、安装调试</t>
  </si>
  <si>
    <t>安装调试费</t>
  </si>
  <si>
    <t>一至三项目总费用的10%</t>
  </si>
  <si>
    <t>八、并网网络安全检测</t>
  </si>
  <si>
    <t>并网网络安全检测</t>
  </si>
  <si>
    <t>项</t>
  </si>
  <si>
    <t>01车道（ETC/MTC）含广场治超</t>
  </si>
  <si>
    <t>06车道(ETC专用)</t>
  </si>
  <si>
    <t>07车道（ETC专用）</t>
  </si>
  <si>
    <t>08车道（自助/ETC）</t>
  </si>
  <si>
    <t>09车道（自助/ETC）</t>
  </si>
  <si>
    <t>10车道（自助/ETC）</t>
  </si>
  <si>
    <t>11车道（ETC/MTC）</t>
  </si>
  <si>
    <t>一体化自动关道设备</t>
  </si>
  <si>
    <t>集自动栏杆、车型识别、雾灯、声光报警功能等</t>
  </si>
  <si>
    <t>11个车道岛头</t>
  </si>
  <si>
    <t>ETC车道特请处理机</t>
  </si>
  <si>
    <t>特情处理、音视频交换、移动支付等</t>
  </si>
  <si>
    <t>3-7ETC专用车道（2入3出）</t>
  </si>
  <si>
    <t>LED导流屏（新）</t>
  </si>
  <si>
    <t>单块：340*60</t>
  </si>
  <si>
    <t>双屏、含车道导流屏和预交易雨棚引流屏</t>
  </si>
  <si>
    <t>一体化集成栏杆机</t>
  </si>
  <si>
    <t>车牌识别、
费显、高速栏杆、声光报警等</t>
  </si>
  <si>
    <t>11个车道</t>
  </si>
  <si>
    <t>车道设备接入，11个车道，2个治超</t>
  </si>
  <si>
    <t>1、2车道</t>
  </si>
  <si>
    <t>8-11车道</t>
  </si>
  <si>
    <t>轴组秤</t>
  </si>
  <si>
    <t>入、出口治超</t>
  </si>
  <si>
    <t>治超抓拍一体机</t>
  </si>
  <si>
    <t>集成车头、车身、车尾抓拍、光栅车检器</t>
  </si>
  <si>
    <t>车型、车牌一体，拆除原有牌识</t>
  </si>
  <si>
    <t>绿通验货摄像机</t>
  </si>
  <si>
    <t>300万</t>
  </si>
  <si>
    <t>车道绿通查验使用，</t>
  </si>
  <si>
    <t>中亭</t>
  </si>
  <si>
    <t>车道设备基础及管道调整</t>
  </si>
  <si>
    <t>设备位置调整、地下通道回填</t>
  </si>
  <si>
    <t>广场汇聚交换机</t>
  </si>
  <si>
    <t>支持24GE(8SFP Combo)+4SFP端口；支持IPv4/IPV6双栈管理和转发，支持静态路由协议和RIP、OSPF等路由协议；背板带宽、包转发率满足无阻塞传输要求。</t>
  </si>
  <si>
    <t>（部署在中亭）</t>
  </si>
  <si>
    <t>无线网桥设备（AP+天线）</t>
  </si>
  <si>
    <t>双频四流802.11ax/ac/n工业级无线接入点-FIT;11.5dBi@2400~2500MHz/15dBi@5150~5850MHz,双频定向MIMO天线,N Female x4,自带支架,室外;天馈避雷器-10KA-20V-2.4~6.0GHz-100W-N-F/N-M</t>
  </si>
  <si>
    <t>（部署在中亭）天线方向需无遮挡。</t>
  </si>
  <si>
    <t>二、预交易设备</t>
  </si>
  <si>
    <t>预交易RSU天线</t>
  </si>
  <si>
    <t>2个匝道预交易（各两套）</t>
  </si>
  <si>
    <t>预交易L杆基础</t>
  </si>
  <si>
    <t>匝道预交易</t>
  </si>
  <si>
    <t>车牌识别器含补光灯</t>
  </si>
  <si>
    <t>(1)图像颜色：彩色。
(2)像素：≥300万。
(3)抓拍图像及车牌识别时间：≤0.1s。
(4)车辆捕获率：在车速为0-220krn/h的条件下，99.5%(分子为抓拍图像车辆数量，分母为实际通行车辆总数)。
(5)车牌图像识别准确率：在车速为0-220km/h的条件下，≥95%(分子为正确识别车牌的数量，分母为实际通行车辆总数，车牌缺失、污损、遮挡等人眼不能准确识别除外)。
(6)若支持车身颜色识别功能，则车身颜色日间识别准确率：≥70%。
(7)若支持车辆品牌标志识别功能，则车辆品牌标志日间识别准确率：≥75%。
(8)传输接口：RJ45 ,100M/1000M自适应，以太网。
(9)平均无故障时间：MTBF≥30000h。
(10)防护等级：IP65。
(11)功耗：≤30W(含温控模块)。
(12)工作环境温度：-40℃~+55℃。
(13)工作环境相对湿度：&lt;95%。
(14)支持JPEG、H.264、H.265等多码流输出。
(15)支持在线升级，动态加载，期间业务不中断。
(16)支持直流或交流电源输入、支持交流电源同步。
(17)设备提供RS232或RS485接口。
(18)设备提供内置eMMC芯片或外置SD/TF卡接口，最大支持64GB。
补光灯：
(1)补光区域内光照度应均匀、无暗区、无明显抖动；在距离补光装置20m处，基准轴上的峰值光照度应小于300Ix,平均光照度应小于501x;在整个补光区域内，峰值光照度应高于基准轴上峰值光照度的50%。
(2)可见光色温：3000~5500K。
(3)支持亮度等级可设置。
(4)平均无故障时间：MTBF≥30000h。
(5)防护等级：IP65。
(6)供电电压及适应范围：AC220V±20%。
(7)功耗：≤48W。
(8)重量：≤10kg。
(9)环境温度：-40℃~+55℃。
(10)工作环境相对湿度：&lt;95%。
(11)不应使用脉冲式白光补光灯。</t>
  </si>
  <si>
    <t>预交易</t>
  </si>
  <si>
    <t>预交易车道高清摄像机</t>
  </si>
  <si>
    <t>(1)像素：≥900万。
(2)图像颜色：彩色。
(3)帧率：≥25fps。
(4)视频压缩标准：H.264/H.265/MJPEG。
(5)图片压缩方式：JPEG 。
(6)传输接口：RJ45100M/1000M自适应以太网口。
(7)内嵌实时时钟，具备远程校时功能。
(8)含有电源、网络等接口防雷器。
(9)平均无故障时间：MTBF ≥30000小时。
(10)防护等级：IP65 。
(11)安装角度可调，含必要的支架、万向节等安装附属材料。
(12)供电电压及适应范围：AC220V±20%。
(13)功耗：≤30W。
(14)工作环境温度：-40℃~+55℃。
(15)工作环境相对湿度：&lt;95%。
(16)能覆盖半幅路面。
(17)采用高灵敏度传感器，满足ETC门架系统监控要求。
(18)支持强光抑制，有效抑制夜间车灯。
(19)满足不同带宽及帧率实时流、存储流需求。
(20)支持Onvif国际标准协议。
(21)支持GB/T28181标准接入协议。
(22)支持授权用户和口令访问，能进行弱口令检测与错误登录抑制。
(23)支持HTTPS安全Web访问。</t>
  </si>
  <si>
    <t>预交易室外机柜</t>
  </si>
  <si>
    <t>柜内装配标准19英寸机架
用户设备区为全封闭设计，防护等级IP56；
壁板、柜门及顶盖均为双层钢板结构，夹层间填充隔热保温材料；
表面处理：去油、酸洗、磷化、静电喷涂、高温固化
集成温度环境控制系统
电源：220V~240VAC、50Hz</t>
  </si>
  <si>
    <t>预交易RSU天线控制器</t>
  </si>
  <si>
    <t>预交易广场引流屏含控制器</t>
  </si>
  <si>
    <t>信息发布使用，部署在内广场入口</t>
  </si>
  <si>
    <t>预交易引流屏F型悬臂基础</t>
  </si>
  <si>
    <t>预交易光纤收发器</t>
  </si>
  <si>
    <t>1、千兆1光1电；2、工作温度：-40~80℃；3、工作湿度：＜95%；</t>
  </si>
  <si>
    <t>预交易交换机</t>
  </si>
  <si>
    <t>工业级交换机，支持8个10/100/1000BASE-T电口,支持4个1000BASE-X SFP端口；高可靠：端口、链路、设备级备份以及基于协议的链路探测；环网协议：</t>
  </si>
  <si>
    <t>配电柜</t>
  </si>
  <si>
    <t>匝道预交易2个</t>
  </si>
  <si>
    <t>三、站内通信机房设备</t>
  </si>
  <si>
    <t>核心交换机</t>
  </si>
  <si>
    <t>支持24个10/100/1000BASE-T以太网端口,支持4个10G/1G BASE-X SFP+端口；支持IPv4/IPV6双栈管理和转发，支持静态路由协议和RIP、OSPF等路由协议；背板带宽、包转发率满足无阻塞传输要求。</t>
  </si>
  <si>
    <t>门架交换机</t>
  </si>
  <si>
    <t>支持24个10/100/1000BASE-T以太网端口,支持4个1000BASE-X SFP端口；支持堆叠，链路聚合；支持IPv4/IPV6双栈管理和转发；支持静态路由协议和RIP、OSPF等路由协议；背板带宽、包转发率满足无阻塞传输要求。</t>
  </si>
  <si>
    <t>上联：站级防火墙；下联：原有单台门架交换机至门架前端交换机的链路割接至该交换机上。</t>
  </si>
  <si>
    <t>部署在站通信机房室外，天线方向需无遮挡。</t>
  </si>
  <si>
    <t>1、信创CPU
2、3物理节点超融合架构
3、单台可用内存≥300G，可用VCPU≥96
4、全闪存储，整体可用存储空间≥6T
5、支持≥2个电源插槽
6、含超融合管理平台，计算虚拟化，块存储虚拟化、安全组配置授权</t>
  </si>
  <si>
    <t>1、全万兆三层交换机。
2、支持≥2个电源插槽
3、提供≥24个1/10G SFP Plus端口，≥2个QSFP+端口；
4、支持硬件层级双boot，采用两个FLASH芯片存储boot软件（系统引导程序），实现硬件级boot冗余备份；</t>
  </si>
  <si>
    <t>1、10/100/1000Base-T自适应以太网端口≥24个，万兆SFP+口≥4个；支持≥2个电源插槽
2、支持基于端口的VLAN，支持基于协议的VLAN；
3、支持IPv4/IPV6双栈管理和转发，支持静态路由协议和RIP、OSPF等路由协议，支持丰富的管理和安全特性；</t>
  </si>
  <si>
    <t>站级准入设备</t>
  </si>
  <si>
    <t>云原生微服务管理平台</t>
  </si>
  <si>
    <t>四、站内发电机房与配电室设备</t>
  </si>
  <si>
    <t>UPS主机（100kvA）</t>
  </si>
  <si>
    <t>五、光、电缆及管道设备</t>
  </si>
  <si>
    <t>光、电缆及管道设施</t>
  </si>
  <si>
    <t>六、标志标线</t>
  </si>
  <si>
    <t>标志标线</t>
  </si>
  <si>
    <t>七、省中心设备</t>
  </si>
  <si>
    <t>手持机接入VPN</t>
  </si>
  <si>
    <t>用于手持机网络接入</t>
  </si>
  <si>
    <t>八、安装调试</t>
  </si>
  <si>
    <t>一至七项目总费用的10%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</si>
</sst>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0_ "/>
    <numFmt numFmtId="179" formatCode="0_);[Red]\(0\)"/>
  </numFmts>
  <fonts count="3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FF0000"/>
      <name val="仿宋_GB2312"/>
      <charset val="134"/>
    </font>
    <font>
      <sz val="11"/>
      <name val="宋体"/>
      <charset val="134"/>
      <scheme val="minor"/>
    </font>
    <font>
      <sz val="10"/>
      <name val="仿宋_GB2312"/>
      <charset val="134"/>
    </font>
    <font>
      <b/>
      <sz val="10"/>
      <name val="仿宋_GB2312"/>
      <charset val="134"/>
    </font>
    <font>
      <b/>
      <sz val="14"/>
      <name val="仿宋_GB2312"/>
      <charset val="134"/>
    </font>
    <font>
      <sz val="11.25"/>
      <name val="仿宋_GB2312"/>
      <charset val="134"/>
    </font>
    <font>
      <sz val="11"/>
      <name val="仿宋_GB2312"/>
      <charset val="134"/>
    </font>
    <font>
      <sz val="11.5"/>
      <name val="仿宋_GB2312"/>
      <charset val="134"/>
    </font>
    <font>
      <sz val="8"/>
      <name val="仿宋_GB2312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177" fontId="4" fillId="0" borderId="1" xfId="49" applyNumberFormat="1" applyFont="1" applyBorder="1" applyAlignment="1">
      <alignment horizontal="center" vertical="center" wrapText="1"/>
    </xf>
    <xf numFmtId="177" fontId="4" fillId="0" borderId="2" xfId="49" applyNumberFormat="1" applyFont="1" applyBorder="1" applyAlignment="1">
      <alignment horizontal="center" vertical="center" wrapText="1"/>
    </xf>
    <xf numFmtId="178" fontId="5" fillId="0" borderId="1" xfId="49" applyNumberFormat="1" applyFont="1" applyBorder="1" applyAlignment="1">
      <alignment horizontal="center" vertical="center" wrapText="1"/>
    </xf>
    <xf numFmtId="176" fontId="5" fillId="0" borderId="1" xfId="49" applyNumberFormat="1" applyFont="1" applyBorder="1" applyAlignment="1">
      <alignment horizontal="center" vertical="center" wrapText="1"/>
    </xf>
    <xf numFmtId="177" fontId="4" fillId="0" borderId="3" xfId="49" applyNumberFormat="1" applyFont="1" applyBorder="1" applyAlignment="1">
      <alignment horizontal="center" vertical="center" wrapText="1"/>
    </xf>
    <xf numFmtId="177" fontId="6" fillId="0" borderId="1" xfId="49" applyNumberFormat="1" applyFont="1" applyBorder="1" applyAlignment="1">
      <alignment horizontal="left" vertical="center" wrapText="1"/>
    </xf>
    <xf numFmtId="177" fontId="6" fillId="0" borderId="1" xfId="49" applyNumberFormat="1" applyFont="1" applyBorder="1" applyAlignment="1">
      <alignment horizontal="center" vertical="center" wrapText="1"/>
    </xf>
    <xf numFmtId="179" fontId="4" fillId="0" borderId="1" xfId="4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8" fontId="4" fillId="0" borderId="1" xfId="49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76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7" fontId="5" fillId="0" borderId="1" xfId="49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179" fontId="6" fillId="0" borderId="1" xfId="49" applyNumberFormat="1" applyFont="1" applyBorder="1" applyAlignment="1">
      <alignment horizontal="left" vertical="center" wrapText="1"/>
    </xf>
    <xf numFmtId="179" fontId="5" fillId="0" borderId="1" xfId="49" applyNumberFormat="1" applyFont="1" applyBorder="1" applyAlignment="1">
      <alignment horizontal="left" vertical="center" wrapText="1"/>
    </xf>
    <xf numFmtId="179" fontId="5" fillId="0" borderId="1" xfId="49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178" fontId="5" fillId="0" borderId="1" xfId="49" applyNumberFormat="1" applyFont="1" applyBorder="1" applyAlignment="1">
      <alignment horizontal="center" vertical="center"/>
    </xf>
    <xf numFmtId="176" fontId="5" fillId="0" borderId="1" xfId="49" applyNumberFormat="1" applyFont="1" applyBorder="1" applyAlignment="1">
      <alignment horizontal="center" vertical="center"/>
    </xf>
    <xf numFmtId="176" fontId="4" fillId="0" borderId="1" xfId="49" applyNumberFormat="1" applyFont="1" applyBorder="1" applyAlignment="1">
      <alignment horizontal="center" vertical="center"/>
    </xf>
    <xf numFmtId="176" fontId="4" fillId="0" borderId="1" xfId="49" applyNumberFormat="1" applyFont="1" applyBorder="1" applyAlignment="1">
      <alignment horizontal="center" vertical="center" wrapText="1"/>
    </xf>
    <xf numFmtId="178" fontId="4" fillId="0" borderId="1" xfId="49" applyNumberFormat="1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3" fillId="0" borderId="0" xfId="0" applyFont="1" applyAlignment="1">
      <alignment vertical="center" wrapText="1"/>
    </xf>
    <xf numFmtId="176" fontId="3" fillId="0" borderId="0" xfId="0" applyNumberFormat="1" applyFont="1">
      <alignment vertical="center"/>
    </xf>
    <xf numFmtId="0" fontId="7" fillId="0" borderId="1" xfId="0" applyFont="1" applyBorder="1" applyAlignment="1">
      <alignment horizontal="center" vertical="center" wrapText="1"/>
    </xf>
    <xf numFmtId="179" fontId="6" fillId="0" borderId="1" xfId="49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178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zoomScale="102" zoomScaleNormal="102" workbookViewId="0">
      <selection activeCell="F5" sqref="F5"/>
    </sheetView>
  </sheetViews>
  <sheetFormatPr defaultColWidth="8.725" defaultRowHeight="13.5" outlineLevelRow="4"/>
  <cols>
    <col min="6" max="6" width="26.6333333333333" customWidth="1"/>
    <col min="10" max="10" width="29.4916666666667" customWidth="1"/>
  </cols>
  <sheetData>
    <row r="1" spans="1:10">
      <c r="A1" s="47" t="s">
        <v>0</v>
      </c>
      <c r="B1" s="48" t="s">
        <v>1</v>
      </c>
      <c r="C1" s="48"/>
      <c r="D1" s="48" t="s">
        <v>2</v>
      </c>
      <c r="E1" s="48"/>
      <c r="F1" s="48"/>
      <c r="G1" s="48" t="s">
        <v>3</v>
      </c>
      <c r="H1" s="49" t="s">
        <v>4</v>
      </c>
      <c r="I1" s="49"/>
      <c r="J1" s="50" t="s">
        <v>5</v>
      </c>
    </row>
    <row r="2" ht="38" customHeight="1" spans="1:10">
      <c r="A2" s="47" t="s">
        <v>6</v>
      </c>
      <c r="B2" s="48" t="s">
        <v>7</v>
      </c>
      <c r="C2" s="48"/>
      <c r="D2" s="48" t="s">
        <v>8</v>
      </c>
      <c r="E2" s="48"/>
      <c r="F2" s="48"/>
      <c r="G2" s="48" t="s">
        <v>9</v>
      </c>
      <c r="H2" s="49">
        <v>5</v>
      </c>
      <c r="I2" s="49"/>
      <c r="J2" s="50" t="s">
        <v>10</v>
      </c>
    </row>
    <row r="3" ht="86" customHeight="1" spans="1:10">
      <c r="A3" s="47" t="s">
        <v>11</v>
      </c>
      <c r="B3" s="48" t="s">
        <v>12</v>
      </c>
      <c r="C3" s="48"/>
      <c r="D3" s="48" t="s">
        <v>13</v>
      </c>
      <c r="E3" s="48"/>
      <c r="F3" s="48"/>
      <c r="G3" s="48" t="s">
        <v>14</v>
      </c>
      <c r="H3" s="49">
        <v>10</v>
      </c>
      <c r="I3" s="49"/>
      <c r="J3" s="50"/>
    </row>
    <row r="4" ht="73" customHeight="1" spans="1:10">
      <c r="A4" s="47" t="s">
        <v>15</v>
      </c>
      <c r="B4" s="48" t="s">
        <v>16</v>
      </c>
      <c r="C4" s="48"/>
      <c r="D4" s="48" t="s">
        <v>17</v>
      </c>
      <c r="E4" s="48"/>
      <c r="F4" s="48"/>
      <c r="G4" s="48" t="s">
        <v>14</v>
      </c>
      <c r="H4" s="49">
        <v>5</v>
      </c>
      <c r="I4" s="49"/>
      <c r="J4" s="50"/>
    </row>
    <row r="5" ht="102" customHeight="1"/>
  </sheetData>
  <mergeCells count="12">
    <mergeCell ref="B1:C1"/>
    <mergeCell ref="D1:F1"/>
    <mergeCell ref="H1:I1"/>
    <mergeCell ref="B2:C2"/>
    <mergeCell ref="D2:F2"/>
    <mergeCell ref="H2:I2"/>
    <mergeCell ref="B3:C3"/>
    <mergeCell ref="D3:F3"/>
    <mergeCell ref="H3:I3"/>
    <mergeCell ref="B4:C4"/>
    <mergeCell ref="D4:F4"/>
    <mergeCell ref="H4:I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AR29"/>
  <sheetViews>
    <sheetView workbookViewId="0">
      <pane xSplit="8" ySplit="2" topLeftCell="I3" activePane="bottomRight" state="frozen"/>
      <selection/>
      <selection pane="topRight"/>
      <selection pane="bottomLeft"/>
      <selection pane="bottomRight" activeCell="A11" sqref="$A11:$XFD11"/>
    </sheetView>
  </sheetViews>
  <sheetFormatPr defaultColWidth="9" defaultRowHeight="13.5"/>
  <cols>
    <col min="1" max="1" width="9" style="5"/>
    <col min="2" max="2" width="29.8833333333333" style="5" customWidth="1"/>
    <col min="3" max="3" width="15.6333333333333" style="5" customWidth="1"/>
    <col min="4" max="4" width="19" style="43" customWidth="1"/>
    <col min="5" max="6" width="9" style="5"/>
    <col min="7" max="7" width="9" style="44"/>
    <col min="8" max="8" width="10.6333333333333" style="5"/>
    <col min="9" max="9" width="9" style="5"/>
    <col min="10" max="10" width="18.6333333333333" style="5" customWidth="1"/>
    <col min="11" max="18" width="9" style="5"/>
    <col min="19" max="19" width="14.8833333333333" style="5" customWidth="1"/>
    <col min="20" max="20" width="14.6333333333333" style="5" customWidth="1"/>
    <col min="21" max="16384" width="9" style="5"/>
  </cols>
  <sheetData>
    <row r="1" ht="20.1" customHeight="1" spans="1:34">
      <c r="A1" s="6" t="s">
        <v>0</v>
      </c>
      <c r="B1" s="6" t="s">
        <v>18</v>
      </c>
      <c r="C1" s="7" t="s">
        <v>19</v>
      </c>
      <c r="D1" s="6" t="s">
        <v>5</v>
      </c>
      <c r="E1" s="6" t="s">
        <v>3</v>
      </c>
      <c r="F1" s="8" t="s">
        <v>20</v>
      </c>
      <c r="G1" s="9" t="s">
        <v>21</v>
      </c>
      <c r="H1" s="8" t="s">
        <v>22</v>
      </c>
      <c r="I1" s="37" t="s">
        <v>23</v>
      </c>
      <c r="J1" s="18"/>
      <c r="K1" s="38" t="s">
        <v>24</v>
      </c>
      <c r="L1" s="39"/>
      <c r="M1" s="38" t="s">
        <v>25</v>
      </c>
      <c r="N1" s="39"/>
      <c r="O1" s="38" t="s">
        <v>26</v>
      </c>
      <c r="P1" s="39"/>
      <c r="Q1" s="38" t="s">
        <v>27</v>
      </c>
      <c r="R1" s="39"/>
      <c r="S1" s="37" t="s">
        <v>28</v>
      </c>
      <c r="T1" s="18"/>
      <c r="U1" s="38" t="s">
        <v>29</v>
      </c>
      <c r="V1" s="39"/>
      <c r="W1" s="39" t="s">
        <v>30</v>
      </c>
      <c r="X1" s="39"/>
      <c r="Y1" s="38" t="s">
        <v>31</v>
      </c>
      <c r="Z1" s="39"/>
      <c r="AA1" s="38" t="s">
        <v>32</v>
      </c>
      <c r="AB1" s="39"/>
      <c r="AC1" s="38" t="s">
        <v>33</v>
      </c>
      <c r="AD1" s="39"/>
      <c r="AE1" s="19" t="s">
        <v>34</v>
      </c>
      <c r="AF1" s="19"/>
      <c r="AG1" s="19" t="s">
        <v>35</v>
      </c>
      <c r="AH1" s="19"/>
    </row>
    <row r="2" ht="20.1" customHeight="1" spans="1:34">
      <c r="A2" s="6"/>
      <c r="B2" s="6"/>
      <c r="C2" s="10"/>
      <c r="D2" s="6"/>
      <c r="E2" s="6"/>
      <c r="F2" s="8"/>
      <c r="G2" s="9"/>
      <c r="H2" s="8"/>
      <c r="I2" s="38" t="s">
        <v>4</v>
      </c>
      <c r="J2" s="39" t="s">
        <v>36</v>
      </c>
      <c r="K2" s="38" t="s">
        <v>4</v>
      </c>
      <c r="L2" s="39" t="s">
        <v>36</v>
      </c>
      <c r="M2" s="38" t="s">
        <v>4</v>
      </c>
      <c r="N2" s="39" t="s">
        <v>36</v>
      </c>
      <c r="O2" s="38" t="s">
        <v>4</v>
      </c>
      <c r="P2" s="39" t="s">
        <v>36</v>
      </c>
      <c r="Q2" s="38" t="s">
        <v>4</v>
      </c>
      <c r="R2" s="39" t="s">
        <v>36</v>
      </c>
      <c r="S2" s="38" t="s">
        <v>4</v>
      </c>
      <c r="T2" s="39" t="s">
        <v>36</v>
      </c>
      <c r="U2" s="38" t="s">
        <v>4</v>
      </c>
      <c r="V2" s="39" t="s">
        <v>36</v>
      </c>
      <c r="W2" s="39" t="s">
        <v>4</v>
      </c>
      <c r="X2" s="39" t="s">
        <v>36</v>
      </c>
      <c r="Y2" s="38" t="s">
        <v>4</v>
      </c>
      <c r="Z2" s="39" t="s">
        <v>36</v>
      </c>
      <c r="AA2" s="38" t="s">
        <v>4</v>
      </c>
      <c r="AB2" s="39" t="s">
        <v>36</v>
      </c>
      <c r="AC2" s="38" t="s">
        <v>4</v>
      </c>
      <c r="AD2" s="39" t="s">
        <v>36</v>
      </c>
      <c r="AE2" s="19" t="s">
        <v>4</v>
      </c>
      <c r="AF2" s="19" t="s">
        <v>36</v>
      </c>
      <c r="AG2" s="19" t="s">
        <v>4</v>
      </c>
      <c r="AH2" s="19" t="s">
        <v>36</v>
      </c>
    </row>
    <row r="3" ht="20.1" customHeight="1" spans="1:34">
      <c r="A3" s="11" t="s">
        <v>37</v>
      </c>
      <c r="B3" s="11"/>
      <c r="C3" s="11"/>
      <c r="D3" s="12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0.1" customHeight="1" spans="1:34">
      <c r="A4" s="13">
        <v>1</v>
      </c>
      <c r="B4" s="14" t="s">
        <v>38</v>
      </c>
      <c r="C4" s="15" t="s">
        <v>39</v>
      </c>
      <c r="D4" s="45" t="s">
        <v>40</v>
      </c>
      <c r="E4" s="6" t="s">
        <v>14</v>
      </c>
      <c r="F4" s="16">
        <v>2</v>
      </c>
      <c r="G4" s="17">
        <f t="shared" ref="G4:G12" si="0">I4+K4+M4+O4+Q4+S4+U4+Y4+AA4+AC4+W4+AE4+AG4</f>
        <v>6</v>
      </c>
      <c r="H4" s="18">
        <f t="shared" ref="H4:H12" si="1">J4+L4+N4+P4+R4+T4+V4+X4+Z4+AB4+AD4+AF4+AH4</f>
        <v>12</v>
      </c>
      <c r="I4" s="38">
        <v>1</v>
      </c>
      <c r="J4" s="40">
        <f t="shared" ref="J4:N4" si="2">I4*$F4</f>
        <v>2</v>
      </c>
      <c r="K4" s="41">
        <v>1</v>
      </c>
      <c r="L4" s="40">
        <f t="shared" si="2"/>
        <v>2</v>
      </c>
      <c r="M4" s="41">
        <v>1</v>
      </c>
      <c r="N4" s="40">
        <f t="shared" si="2"/>
        <v>2</v>
      </c>
      <c r="O4" s="41">
        <v>1</v>
      </c>
      <c r="P4" s="40">
        <f t="shared" ref="P4:T4" si="3">O4*$F4</f>
        <v>2</v>
      </c>
      <c r="Q4" s="41">
        <v>1</v>
      </c>
      <c r="R4" s="40">
        <f t="shared" si="3"/>
        <v>2</v>
      </c>
      <c r="S4" s="41">
        <v>1</v>
      </c>
      <c r="T4" s="40">
        <f t="shared" si="3"/>
        <v>2</v>
      </c>
      <c r="U4" s="41">
        <v>0</v>
      </c>
      <c r="V4" s="40">
        <f t="shared" ref="V4:Z4" si="4">U4*$F4</f>
        <v>0</v>
      </c>
      <c r="W4" s="41">
        <v>0</v>
      </c>
      <c r="X4" s="40">
        <f t="shared" si="4"/>
        <v>0</v>
      </c>
      <c r="Y4" s="41">
        <v>0</v>
      </c>
      <c r="Z4" s="40">
        <f t="shared" si="4"/>
        <v>0</v>
      </c>
      <c r="AA4" s="41">
        <v>0</v>
      </c>
      <c r="AB4" s="40">
        <f t="shared" ref="AB4:AF4" si="5">AA4*$F4</f>
        <v>0</v>
      </c>
      <c r="AC4" s="41">
        <v>0</v>
      </c>
      <c r="AD4" s="40">
        <f t="shared" si="5"/>
        <v>0</v>
      </c>
      <c r="AE4" s="40">
        <v>0</v>
      </c>
      <c r="AF4" s="40">
        <f t="shared" si="5"/>
        <v>0</v>
      </c>
      <c r="AG4" s="41">
        <v>0</v>
      </c>
      <c r="AH4" s="40">
        <f t="shared" ref="AH4:AH12" si="6">AG4*$F4</f>
        <v>0</v>
      </c>
    </row>
    <row r="5" ht="20.1" customHeight="1" spans="1:34">
      <c r="A5" s="13">
        <v>2</v>
      </c>
      <c r="B5" s="14" t="s">
        <v>41</v>
      </c>
      <c r="C5" s="15" t="s">
        <v>42</v>
      </c>
      <c r="D5" s="45" t="s">
        <v>43</v>
      </c>
      <c r="E5" s="6" t="s">
        <v>14</v>
      </c>
      <c r="F5" s="16">
        <v>1.4</v>
      </c>
      <c r="G5" s="17">
        <f t="shared" si="0"/>
        <v>2</v>
      </c>
      <c r="H5" s="18">
        <f t="shared" si="1"/>
        <v>2.8</v>
      </c>
      <c r="I5" s="38">
        <v>1</v>
      </c>
      <c r="J5" s="40">
        <f t="shared" ref="J5:N5" si="7">I5*$F5</f>
        <v>1.4</v>
      </c>
      <c r="K5" s="41">
        <v>0</v>
      </c>
      <c r="L5" s="40">
        <f t="shared" si="7"/>
        <v>0</v>
      </c>
      <c r="M5" s="41">
        <v>0</v>
      </c>
      <c r="N5" s="40">
        <f t="shared" si="7"/>
        <v>0</v>
      </c>
      <c r="O5" s="41">
        <v>0</v>
      </c>
      <c r="P5" s="40">
        <f t="shared" ref="P5:T5" si="8">O5*$F5</f>
        <v>0</v>
      </c>
      <c r="Q5" s="41">
        <v>0</v>
      </c>
      <c r="R5" s="40">
        <f t="shared" si="8"/>
        <v>0</v>
      </c>
      <c r="S5" s="41">
        <v>1</v>
      </c>
      <c r="T5" s="40">
        <f t="shared" si="8"/>
        <v>1.4</v>
      </c>
      <c r="U5" s="41">
        <v>0</v>
      </c>
      <c r="V5" s="40">
        <f t="shared" ref="V5:Z5" si="9">U5*$F5</f>
        <v>0</v>
      </c>
      <c r="W5" s="41">
        <v>0</v>
      </c>
      <c r="X5" s="40">
        <f t="shared" si="9"/>
        <v>0</v>
      </c>
      <c r="Y5" s="41">
        <v>0</v>
      </c>
      <c r="Z5" s="40">
        <f t="shared" si="9"/>
        <v>0</v>
      </c>
      <c r="AA5" s="41">
        <v>0</v>
      </c>
      <c r="AB5" s="40">
        <f t="shared" ref="AB5:AF5" si="10">AA5*$F5</f>
        <v>0</v>
      </c>
      <c r="AC5" s="41">
        <v>0</v>
      </c>
      <c r="AD5" s="40">
        <f t="shared" si="10"/>
        <v>0</v>
      </c>
      <c r="AE5" s="40">
        <v>0</v>
      </c>
      <c r="AF5" s="40">
        <f t="shared" si="10"/>
        <v>0</v>
      </c>
      <c r="AG5" s="41">
        <v>0</v>
      </c>
      <c r="AH5" s="40">
        <f t="shared" si="6"/>
        <v>0</v>
      </c>
    </row>
    <row r="6" ht="20.1" customHeight="1" spans="1:34">
      <c r="A6" s="13">
        <v>3</v>
      </c>
      <c r="B6" s="14" t="s">
        <v>44</v>
      </c>
      <c r="C6" s="15" t="s">
        <v>45</v>
      </c>
      <c r="D6" s="45" t="s">
        <v>46</v>
      </c>
      <c r="E6" s="6" t="s">
        <v>47</v>
      </c>
      <c r="F6" s="16">
        <v>8</v>
      </c>
      <c r="G6" s="17">
        <f t="shared" si="0"/>
        <v>2</v>
      </c>
      <c r="H6" s="18">
        <f t="shared" si="1"/>
        <v>16</v>
      </c>
      <c r="I6" s="38">
        <v>1</v>
      </c>
      <c r="J6" s="40">
        <f t="shared" ref="J6:N6" si="11">I6*$F6</f>
        <v>8</v>
      </c>
      <c r="K6" s="41">
        <v>1</v>
      </c>
      <c r="L6" s="40">
        <f t="shared" si="11"/>
        <v>8</v>
      </c>
      <c r="M6" s="41">
        <v>0</v>
      </c>
      <c r="N6" s="40">
        <f t="shared" si="11"/>
        <v>0</v>
      </c>
      <c r="O6" s="41">
        <v>0</v>
      </c>
      <c r="P6" s="40">
        <f t="shared" ref="P6:T6" si="12">O6*$F6</f>
        <v>0</v>
      </c>
      <c r="Q6" s="41">
        <v>0</v>
      </c>
      <c r="R6" s="40">
        <f t="shared" si="12"/>
        <v>0</v>
      </c>
      <c r="S6" s="41">
        <v>0</v>
      </c>
      <c r="T6" s="40">
        <f t="shared" si="12"/>
        <v>0</v>
      </c>
      <c r="U6" s="41">
        <v>0</v>
      </c>
      <c r="V6" s="40">
        <f t="shared" ref="V6:Z6" si="13">U6*$F6</f>
        <v>0</v>
      </c>
      <c r="W6" s="41">
        <v>0</v>
      </c>
      <c r="X6" s="40">
        <f t="shared" si="13"/>
        <v>0</v>
      </c>
      <c r="Y6" s="41">
        <v>0</v>
      </c>
      <c r="Z6" s="40">
        <f t="shared" si="13"/>
        <v>0</v>
      </c>
      <c r="AA6" s="41">
        <v>0</v>
      </c>
      <c r="AB6" s="40">
        <f t="shared" ref="AB6:AF6" si="14">AA6*$F6</f>
        <v>0</v>
      </c>
      <c r="AC6" s="41">
        <v>0</v>
      </c>
      <c r="AD6" s="40">
        <f t="shared" si="14"/>
        <v>0</v>
      </c>
      <c r="AE6" s="40">
        <v>0</v>
      </c>
      <c r="AF6" s="40">
        <f t="shared" si="14"/>
        <v>0</v>
      </c>
      <c r="AG6" s="41">
        <v>0</v>
      </c>
      <c r="AH6" s="40">
        <f t="shared" si="6"/>
        <v>0</v>
      </c>
    </row>
    <row r="7" ht="20.1" customHeight="1" spans="1:34">
      <c r="A7" s="13">
        <v>4</v>
      </c>
      <c r="B7" s="14" t="s">
        <v>48</v>
      </c>
      <c r="C7" s="15" t="s">
        <v>49</v>
      </c>
      <c r="D7" s="45" t="s">
        <v>50</v>
      </c>
      <c r="E7" s="21" t="s">
        <v>47</v>
      </c>
      <c r="F7" s="16">
        <v>15</v>
      </c>
      <c r="G7" s="17">
        <f t="shared" si="0"/>
        <v>2</v>
      </c>
      <c r="H7" s="18">
        <f t="shared" si="1"/>
        <v>30</v>
      </c>
      <c r="I7" s="38">
        <v>0</v>
      </c>
      <c r="J7" s="40">
        <f t="shared" ref="J7:N7" si="15">I7*$F7</f>
        <v>0</v>
      </c>
      <c r="K7" s="41">
        <v>0</v>
      </c>
      <c r="L7" s="40">
        <f t="shared" si="15"/>
        <v>0</v>
      </c>
      <c r="M7" s="41">
        <v>0</v>
      </c>
      <c r="N7" s="40">
        <f t="shared" si="15"/>
        <v>0</v>
      </c>
      <c r="O7" s="41">
        <v>0</v>
      </c>
      <c r="P7" s="40">
        <f t="shared" ref="P7:T7" si="16">O7*$F7</f>
        <v>0</v>
      </c>
      <c r="Q7" s="41">
        <v>1</v>
      </c>
      <c r="R7" s="40">
        <f t="shared" si="16"/>
        <v>15</v>
      </c>
      <c r="S7" s="41">
        <v>1</v>
      </c>
      <c r="T7" s="40">
        <f t="shared" si="16"/>
        <v>15</v>
      </c>
      <c r="U7" s="41">
        <v>0</v>
      </c>
      <c r="V7" s="40">
        <f t="shared" ref="V7:Z7" si="17">U7*$F7</f>
        <v>0</v>
      </c>
      <c r="W7" s="41">
        <v>0</v>
      </c>
      <c r="X7" s="40">
        <f t="shared" si="17"/>
        <v>0</v>
      </c>
      <c r="Y7" s="41">
        <v>0</v>
      </c>
      <c r="Z7" s="40">
        <f t="shared" si="17"/>
        <v>0</v>
      </c>
      <c r="AA7" s="41">
        <v>0</v>
      </c>
      <c r="AB7" s="40">
        <f t="shared" ref="AB7:AF7" si="18">AA7*$F7</f>
        <v>0</v>
      </c>
      <c r="AC7" s="41">
        <v>0</v>
      </c>
      <c r="AD7" s="40">
        <f t="shared" si="18"/>
        <v>0</v>
      </c>
      <c r="AE7" s="40">
        <v>0</v>
      </c>
      <c r="AF7" s="40">
        <f t="shared" si="18"/>
        <v>0</v>
      </c>
      <c r="AG7" s="41">
        <v>0</v>
      </c>
      <c r="AH7" s="40">
        <f t="shared" si="6"/>
        <v>0</v>
      </c>
    </row>
    <row r="8" ht="20.1" customHeight="1" spans="1:34">
      <c r="A8" s="13">
        <v>5</v>
      </c>
      <c r="B8" s="14" t="s">
        <v>51</v>
      </c>
      <c r="C8" s="14"/>
      <c r="D8" s="45"/>
      <c r="E8" s="21" t="s">
        <v>14</v>
      </c>
      <c r="F8" s="16">
        <v>0.6</v>
      </c>
      <c r="G8" s="17">
        <f t="shared" si="0"/>
        <v>1</v>
      </c>
      <c r="H8" s="18">
        <f t="shared" si="1"/>
        <v>0.6</v>
      </c>
      <c r="I8" s="38">
        <v>1</v>
      </c>
      <c r="J8" s="40">
        <f t="shared" ref="J8:N8" si="19">I8*$F8</f>
        <v>0.6</v>
      </c>
      <c r="K8" s="41">
        <v>0</v>
      </c>
      <c r="L8" s="40">
        <f t="shared" si="19"/>
        <v>0</v>
      </c>
      <c r="M8" s="41">
        <v>0</v>
      </c>
      <c r="N8" s="40">
        <f t="shared" si="19"/>
        <v>0</v>
      </c>
      <c r="O8" s="41">
        <v>0</v>
      </c>
      <c r="P8" s="40">
        <f t="shared" ref="P8:T8" si="20">O8*$F8</f>
        <v>0</v>
      </c>
      <c r="Q8" s="41">
        <v>0</v>
      </c>
      <c r="R8" s="40">
        <f t="shared" si="20"/>
        <v>0</v>
      </c>
      <c r="S8" s="41">
        <v>0</v>
      </c>
      <c r="T8" s="40">
        <f t="shared" si="20"/>
        <v>0</v>
      </c>
      <c r="U8" s="41">
        <v>0</v>
      </c>
      <c r="V8" s="40">
        <f t="shared" ref="V8:Z8" si="21">U8*$F8</f>
        <v>0</v>
      </c>
      <c r="W8" s="41">
        <v>0</v>
      </c>
      <c r="X8" s="40">
        <f t="shared" si="21"/>
        <v>0</v>
      </c>
      <c r="Y8" s="41">
        <v>0</v>
      </c>
      <c r="Z8" s="40">
        <f t="shared" si="21"/>
        <v>0</v>
      </c>
      <c r="AA8" s="41">
        <v>0</v>
      </c>
      <c r="AB8" s="40">
        <f t="shared" ref="AB8:AF8" si="22">AA8*$F8</f>
        <v>0</v>
      </c>
      <c r="AC8" s="41">
        <v>0</v>
      </c>
      <c r="AD8" s="40">
        <f t="shared" si="22"/>
        <v>0</v>
      </c>
      <c r="AE8" s="40">
        <v>0</v>
      </c>
      <c r="AF8" s="40">
        <f t="shared" si="22"/>
        <v>0</v>
      </c>
      <c r="AG8" s="41">
        <v>0</v>
      </c>
      <c r="AH8" s="40">
        <f t="shared" si="6"/>
        <v>0</v>
      </c>
    </row>
    <row r="9" ht="20.1" customHeight="1" spans="1:34">
      <c r="A9" s="13"/>
      <c r="B9" s="14" t="s">
        <v>52</v>
      </c>
      <c r="C9" s="15" t="s">
        <v>53</v>
      </c>
      <c r="D9" s="45" t="s">
        <v>54</v>
      </c>
      <c r="E9" s="21" t="s">
        <v>14</v>
      </c>
      <c r="F9" s="16">
        <v>1.5</v>
      </c>
      <c r="G9" s="17">
        <f t="shared" si="0"/>
        <v>2</v>
      </c>
      <c r="H9" s="18">
        <f t="shared" si="1"/>
        <v>3</v>
      </c>
      <c r="I9" s="38">
        <v>0</v>
      </c>
      <c r="J9" s="40">
        <f t="shared" ref="J9:N9" si="23">I9*$F9</f>
        <v>0</v>
      </c>
      <c r="K9" s="41">
        <v>1</v>
      </c>
      <c r="L9" s="40">
        <f t="shared" si="23"/>
        <v>1.5</v>
      </c>
      <c r="M9" s="41">
        <v>0</v>
      </c>
      <c r="N9" s="40">
        <f t="shared" si="23"/>
        <v>0</v>
      </c>
      <c r="O9" s="41">
        <v>1</v>
      </c>
      <c r="P9" s="40">
        <f t="shared" ref="P9:T9" si="24">O9*$F9</f>
        <v>1.5</v>
      </c>
      <c r="Q9" s="41">
        <v>0</v>
      </c>
      <c r="R9" s="40">
        <f t="shared" si="24"/>
        <v>0</v>
      </c>
      <c r="S9" s="41">
        <v>0</v>
      </c>
      <c r="T9" s="40">
        <f t="shared" si="24"/>
        <v>0</v>
      </c>
      <c r="U9" s="41">
        <v>0</v>
      </c>
      <c r="V9" s="40">
        <f t="shared" ref="V9:Z9" si="25">U9*$F9</f>
        <v>0</v>
      </c>
      <c r="W9" s="41">
        <v>0</v>
      </c>
      <c r="X9" s="40">
        <f t="shared" si="25"/>
        <v>0</v>
      </c>
      <c r="Y9" s="41">
        <v>0</v>
      </c>
      <c r="Z9" s="40">
        <f t="shared" si="25"/>
        <v>0</v>
      </c>
      <c r="AA9" s="41">
        <v>0</v>
      </c>
      <c r="AB9" s="40">
        <f t="shared" ref="AB9:AF9" si="26">AA9*$F9</f>
        <v>0</v>
      </c>
      <c r="AC9" s="41">
        <v>0</v>
      </c>
      <c r="AD9" s="40">
        <f t="shared" si="26"/>
        <v>0</v>
      </c>
      <c r="AE9" s="40">
        <v>0</v>
      </c>
      <c r="AF9" s="40">
        <f t="shared" si="26"/>
        <v>0</v>
      </c>
      <c r="AG9" s="41">
        <v>0</v>
      </c>
      <c r="AH9" s="40">
        <f t="shared" si="6"/>
        <v>0</v>
      </c>
    </row>
    <row r="10" ht="20.1" customHeight="1" spans="1:34">
      <c r="A10" s="13"/>
      <c r="B10" s="14" t="s">
        <v>55</v>
      </c>
      <c r="C10" s="15" t="s">
        <v>56</v>
      </c>
      <c r="D10" s="45"/>
      <c r="E10" s="21" t="s">
        <v>14</v>
      </c>
      <c r="F10" s="16">
        <v>0.45</v>
      </c>
      <c r="G10" s="17">
        <f t="shared" si="0"/>
        <v>3</v>
      </c>
      <c r="H10" s="18">
        <f t="shared" si="1"/>
        <v>1.35</v>
      </c>
      <c r="I10" s="38">
        <v>0</v>
      </c>
      <c r="J10" s="40">
        <f t="shared" ref="J10:N10" si="27">I10*$F10</f>
        <v>0</v>
      </c>
      <c r="K10" s="41">
        <v>1</v>
      </c>
      <c r="L10" s="40">
        <f t="shared" si="27"/>
        <v>0.45</v>
      </c>
      <c r="M10" s="41">
        <v>0</v>
      </c>
      <c r="N10" s="40">
        <f t="shared" si="27"/>
        <v>0</v>
      </c>
      <c r="O10" s="41">
        <v>1</v>
      </c>
      <c r="P10" s="40">
        <f t="shared" ref="P10:T10" si="28">O10*$F10</f>
        <v>0.45</v>
      </c>
      <c r="Q10" s="41">
        <v>0</v>
      </c>
      <c r="R10" s="40">
        <f t="shared" si="28"/>
        <v>0</v>
      </c>
      <c r="S10" s="41">
        <v>1</v>
      </c>
      <c r="T10" s="40">
        <f t="shared" si="28"/>
        <v>0.45</v>
      </c>
      <c r="U10" s="41">
        <v>0</v>
      </c>
      <c r="V10" s="40">
        <f t="shared" ref="V10:Z10" si="29">U10*$F10</f>
        <v>0</v>
      </c>
      <c r="W10" s="41">
        <v>0</v>
      </c>
      <c r="X10" s="40">
        <f t="shared" si="29"/>
        <v>0</v>
      </c>
      <c r="Y10" s="41">
        <v>0</v>
      </c>
      <c r="Z10" s="40">
        <f t="shared" si="29"/>
        <v>0</v>
      </c>
      <c r="AA10" s="41">
        <v>0</v>
      </c>
      <c r="AB10" s="40">
        <f t="shared" ref="AB10:AF10" si="30">AA10*$F10</f>
        <v>0</v>
      </c>
      <c r="AC10" s="41">
        <v>0</v>
      </c>
      <c r="AD10" s="40">
        <f t="shared" si="30"/>
        <v>0</v>
      </c>
      <c r="AE10" s="40">
        <v>0</v>
      </c>
      <c r="AF10" s="40">
        <f t="shared" si="30"/>
        <v>0</v>
      </c>
      <c r="AG10" s="41">
        <v>0</v>
      </c>
      <c r="AH10" s="40">
        <f t="shared" si="6"/>
        <v>0</v>
      </c>
    </row>
    <row r="11" ht="20.1" customHeight="1" spans="1:34">
      <c r="A11" s="13">
        <v>7</v>
      </c>
      <c r="B11" s="14" t="s">
        <v>57</v>
      </c>
      <c r="C11" s="45" t="s">
        <v>58</v>
      </c>
      <c r="D11" s="45" t="s">
        <v>59</v>
      </c>
      <c r="E11" s="6" t="s">
        <v>14</v>
      </c>
      <c r="F11" s="16">
        <v>2</v>
      </c>
      <c r="G11" s="17">
        <f t="shared" si="0"/>
        <v>4</v>
      </c>
      <c r="H11" s="18">
        <f t="shared" si="1"/>
        <v>8</v>
      </c>
      <c r="I11" s="38">
        <v>0</v>
      </c>
      <c r="J11" s="40">
        <f t="shared" ref="J11:N11" si="31">I11*$F11</f>
        <v>0</v>
      </c>
      <c r="K11" s="41">
        <v>1</v>
      </c>
      <c r="L11" s="40">
        <f t="shared" si="31"/>
        <v>2</v>
      </c>
      <c r="M11" s="41">
        <v>1</v>
      </c>
      <c r="N11" s="40">
        <f t="shared" si="31"/>
        <v>2</v>
      </c>
      <c r="O11" s="41">
        <v>1</v>
      </c>
      <c r="P11" s="40">
        <f t="shared" ref="P11:T11" si="32">O11*$F11</f>
        <v>2</v>
      </c>
      <c r="Q11" s="41">
        <v>1</v>
      </c>
      <c r="R11" s="40">
        <f t="shared" si="32"/>
        <v>2</v>
      </c>
      <c r="S11" s="41">
        <v>0</v>
      </c>
      <c r="T11" s="40">
        <f t="shared" si="32"/>
        <v>0</v>
      </c>
      <c r="U11" s="41">
        <v>0</v>
      </c>
      <c r="V11" s="40">
        <f t="shared" ref="V11:Z11" si="33">U11*$F11</f>
        <v>0</v>
      </c>
      <c r="W11" s="41">
        <v>0</v>
      </c>
      <c r="X11" s="40">
        <f t="shared" si="33"/>
        <v>0</v>
      </c>
      <c r="Y11" s="41">
        <v>0</v>
      </c>
      <c r="Z11" s="40">
        <f t="shared" si="33"/>
        <v>0</v>
      </c>
      <c r="AA11" s="41">
        <v>0</v>
      </c>
      <c r="AB11" s="40">
        <f t="shared" ref="AB11:AF11" si="34">AA11*$F11</f>
        <v>0</v>
      </c>
      <c r="AC11" s="41">
        <v>0</v>
      </c>
      <c r="AD11" s="40">
        <f t="shared" si="34"/>
        <v>0</v>
      </c>
      <c r="AE11" s="40">
        <v>0</v>
      </c>
      <c r="AF11" s="40">
        <f t="shared" si="34"/>
        <v>0</v>
      </c>
      <c r="AG11" s="41">
        <v>0</v>
      </c>
      <c r="AH11" s="40">
        <f t="shared" si="6"/>
        <v>0</v>
      </c>
    </row>
    <row r="12" ht="35.1" customHeight="1" spans="1:34">
      <c r="A12" s="13">
        <v>8</v>
      </c>
      <c r="B12" s="14" t="s">
        <v>60</v>
      </c>
      <c r="C12" s="45" t="s">
        <v>61</v>
      </c>
      <c r="D12" s="45"/>
      <c r="E12" s="6" t="s">
        <v>14</v>
      </c>
      <c r="F12" s="16">
        <v>0.5</v>
      </c>
      <c r="G12" s="17">
        <f t="shared" si="0"/>
        <v>6</v>
      </c>
      <c r="H12" s="18">
        <f t="shared" si="1"/>
        <v>3</v>
      </c>
      <c r="I12" s="38">
        <v>1</v>
      </c>
      <c r="J12" s="40">
        <f t="shared" ref="J12:N12" si="35">I12*$F12</f>
        <v>0.5</v>
      </c>
      <c r="K12" s="41">
        <v>1</v>
      </c>
      <c r="L12" s="40">
        <f t="shared" si="35"/>
        <v>0.5</v>
      </c>
      <c r="M12" s="41">
        <v>1</v>
      </c>
      <c r="N12" s="40">
        <f t="shared" si="35"/>
        <v>0.5</v>
      </c>
      <c r="O12" s="41">
        <v>1</v>
      </c>
      <c r="P12" s="40">
        <f t="shared" ref="P12:T12" si="36">O12*$F12</f>
        <v>0.5</v>
      </c>
      <c r="Q12" s="41">
        <v>1</v>
      </c>
      <c r="R12" s="40">
        <f t="shared" si="36"/>
        <v>0.5</v>
      </c>
      <c r="S12" s="41">
        <v>1</v>
      </c>
      <c r="T12" s="40">
        <f t="shared" si="36"/>
        <v>0.5</v>
      </c>
      <c r="U12" s="41">
        <v>0</v>
      </c>
      <c r="V12" s="40">
        <f t="shared" ref="V12:V20" si="37">U12*F12</f>
        <v>0</v>
      </c>
      <c r="W12" s="41">
        <v>0</v>
      </c>
      <c r="X12" s="40">
        <f t="shared" ref="X12:AB12" si="38">W12*$F12</f>
        <v>0</v>
      </c>
      <c r="Y12" s="41">
        <v>0</v>
      </c>
      <c r="Z12" s="40">
        <f t="shared" si="38"/>
        <v>0</v>
      </c>
      <c r="AA12" s="41">
        <v>0</v>
      </c>
      <c r="AB12" s="40">
        <f t="shared" si="38"/>
        <v>0</v>
      </c>
      <c r="AC12" s="41">
        <v>0</v>
      </c>
      <c r="AD12" s="40">
        <f>AC12*$F12</f>
        <v>0</v>
      </c>
      <c r="AE12" s="40">
        <v>0</v>
      </c>
      <c r="AF12" s="40">
        <f>AE12*$F12</f>
        <v>0</v>
      </c>
      <c r="AG12" s="41">
        <v>0</v>
      </c>
      <c r="AH12" s="40">
        <f t="shared" si="6"/>
        <v>0</v>
      </c>
    </row>
    <row r="13" ht="20.1" customHeight="1" spans="1:34">
      <c r="A13" s="28" t="s">
        <v>62</v>
      </c>
      <c r="B13" s="28"/>
      <c r="C13" s="28"/>
      <c r="D13" s="4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ht="20.1" customHeight="1" spans="1:34">
      <c r="A14" s="13">
        <v>1</v>
      </c>
      <c r="B14" s="19" t="s">
        <v>63</v>
      </c>
      <c r="C14" s="19"/>
      <c r="D14" s="32"/>
      <c r="E14" s="6" t="s">
        <v>14</v>
      </c>
      <c r="F14" s="16">
        <v>22.5</v>
      </c>
      <c r="G14" s="17">
        <f t="shared" ref="G14:G21" si="39">I14+K14+M14+O14+Q14+S14+U14+Y14+AA14+AC14+W14+AE14+AG14</f>
        <v>3</v>
      </c>
      <c r="H14" s="18">
        <f t="shared" ref="H14:H21" si="40">J14+L14+N14+P14+R14+T14+V14+X14+Z14+AB14+AD14+AF14+AH14</f>
        <v>67.5</v>
      </c>
      <c r="I14" s="38">
        <v>0</v>
      </c>
      <c r="J14" s="40">
        <f t="shared" ref="J14:N14" si="41">I14*$F14</f>
        <v>0</v>
      </c>
      <c r="K14" s="38">
        <v>0</v>
      </c>
      <c r="L14" s="40">
        <f t="shared" si="41"/>
        <v>0</v>
      </c>
      <c r="M14" s="38">
        <v>0</v>
      </c>
      <c r="N14" s="40">
        <f t="shared" si="41"/>
        <v>0</v>
      </c>
      <c r="O14" s="38">
        <v>0</v>
      </c>
      <c r="P14" s="40">
        <f t="shared" ref="P14:T14" si="42">O14*$F14</f>
        <v>0</v>
      </c>
      <c r="Q14" s="38">
        <v>0</v>
      </c>
      <c r="R14" s="40">
        <f t="shared" si="42"/>
        <v>0</v>
      </c>
      <c r="S14" s="38">
        <v>0</v>
      </c>
      <c r="T14" s="40">
        <f t="shared" si="42"/>
        <v>0</v>
      </c>
      <c r="U14" s="38">
        <v>0</v>
      </c>
      <c r="V14" s="40">
        <f t="shared" si="37"/>
        <v>0</v>
      </c>
      <c r="W14" s="41">
        <v>3</v>
      </c>
      <c r="X14" s="40">
        <f t="shared" ref="X14:AB14" si="43">W14*$F14</f>
        <v>67.5</v>
      </c>
      <c r="Y14" s="38">
        <v>0</v>
      </c>
      <c r="Z14" s="40">
        <f t="shared" si="43"/>
        <v>0</v>
      </c>
      <c r="AA14" s="38">
        <v>0</v>
      </c>
      <c r="AB14" s="40">
        <f t="shared" si="43"/>
        <v>0</v>
      </c>
      <c r="AC14" s="38">
        <v>0</v>
      </c>
      <c r="AD14" s="40">
        <f t="shared" ref="AD14:AH14" si="44">AC14*$F14</f>
        <v>0</v>
      </c>
      <c r="AE14" s="41">
        <v>0</v>
      </c>
      <c r="AF14" s="40">
        <f t="shared" si="44"/>
        <v>0</v>
      </c>
      <c r="AG14" s="41">
        <v>0</v>
      </c>
      <c r="AH14" s="40">
        <f t="shared" si="44"/>
        <v>0</v>
      </c>
    </row>
    <row r="15" ht="20.1" customHeight="1" spans="1:34">
      <c r="A15" s="13">
        <v>2</v>
      </c>
      <c r="B15" s="19" t="s">
        <v>64</v>
      </c>
      <c r="C15" s="19"/>
      <c r="D15" s="32"/>
      <c r="E15" s="6" t="s">
        <v>14</v>
      </c>
      <c r="F15" s="16">
        <v>2.8</v>
      </c>
      <c r="G15" s="17">
        <f t="shared" si="39"/>
        <v>2</v>
      </c>
      <c r="H15" s="18">
        <f t="shared" si="40"/>
        <v>5.6</v>
      </c>
      <c r="I15" s="38">
        <v>0</v>
      </c>
      <c r="J15" s="40">
        <f t="shared" ref="J15:N15" si="45">I15*$F15</f>
        <v>0</v>
      </c>
      <c r="K15" s="38">
        <v>0</v>
      </c>
      <c r="L15" s="40">
        <f t="shared" si="45"/>
        <v>0</v>
      </c>
      <c r="M15" s="38">
        <v>0</v>
      </c>
      <c r="N15" s="40">
        <f t="shared" si="45"/>
        <v>0</v>
      </c>
      <c r="O15" s="38">
        <v>0</v>
      </c>
      <c r="P15" s="40">
        <f t="shared" ref="P15:T15" si="46">O15*$F15</f>
        <v>0</v>
      </c>
      <c r="Q15" s="38">
        <v>0</v>
      </c>
      <c r="R15" s="40">
        <f t="shared" si="46"/>
        <v>0</v>
      </c>
      <c r="S15" s="38">
        <v>0</v>
      </c>
      <c r="T15" s="40">
        <f t="shared" si="46"/>
        <v>0</v>
      </c>
      <c r="U15" s="38">
        <v>0</v>
      </c>
      <c r="V15" s="40">
        <f t="shared" si="37"/>
        <v>0</v>
      </c>
      <c r="W15" s="41">
        <v>2</v>
      </c>
      <c r="X15" s="40">
        <f t="shared" ref="X15:AB15" si="47">W15*$F15</f>
        <v>5.6</v>
      </c>
      <c r="Y15" s="38">
        <v>0</v>
      </c>
      <c r="Z15" s="40">
        <f t="shared" si="47"/>
        <v>0</v>
      </c>
      <c r="AA15" s="38">
        <v>0</v>
      </c>
      <c r="AB15" s="40">
        <f t="shared" si="47"/>
        <v>0</v>
      </c>
      <c r="AC15" s="38">
        <v>0</v>
      </c>
      <c r="AD15" s="40">
        <f t="shared" ref="AD15:AH15" si="48">AC15*$F15</f>
        <v>0</v>
      </c>
      <c r="AE15" s="41">
        <v>0</v>
      </c>
      <c r="AF15" s="40">
        <f t="shared" si="48"/>
        <v>0</v>
      </c>
      <c r="AG15" s="41">
        <v>0</v>
      </c>
      <c r="AH15" s="40">
        <f t="shared" si="48"/>
        <v>0</v>
      </c>
    </row>
    <row r="16" ht="20.1" customHeight="1" spans="1:34">
      <c r="A16" s="13">
        <v>3</v>
      </c>
      <c r="B16" s="19" t="s">
        <v>65</v>
      </c>
      <c r="C16" s="19"/>
      <c r="D16" s="32"/>
      <c r="E16" s="6" t="s">
        <v>14</v>
      </c>
      <c r="F16" s="16">
        <v>0.5</v>
      </c>
      <c r="G16" s="17">
        <f t="shared" si="39"/>
        <v>2</v>
      </c>
      <c r="H16" s="18">
        <f t="shared" si="40"/>
        <v>1</v>
      </c>
      <c r="I16" s="38">
        <v>0</v>
      </c>
      <c r="J16" s="40">
        <f t="shared" ref="J16:N16" si="49">I16*$F16</f>
        <v>0</v>
      </c>
      <c r="K16" s="38">
        <v>0</v>
      </c>
      <c r="L16" s="40">
        <f t="shared" si="49"/>
        <v>0</v>
      </c>
      <c r="M16" s="38">
        <v>0</v>
      </c>
      <c r="N16" s="40">
        <f t="shared" si="49"/>
        <v>0</v>
      </c>
      <c r="O16" s="38">
        <v>0</v>
      </c>
      <c r="P16" s="40">
        <f t="shared" ref="P16:T16" si="50">O16*$F16</f>
        <v>0</v>
      </c>
      <c r="Q16" s="38">
        <v>0</v>
      </c>
      <c r="R16" s="40">
        <f t="shared" si="50"/>
        <v>0</v>
      </c>
      <c r="S16" s="38">
        <v>0</v>
      </c>
      <c r="T16" s="40">
        <f t="shared" si="50"/>
        <v>0</v>
      </c>
      <c r="U16" s="38">
        <v>0</v>
      </c>
      <c r="V16" s="40">
        <f t="shared" si="37"/>
        <v>0</v>
      </c>
      <c r="W16" s="41">
        <v>2</v>
      </c>
      <c r="X16" s="40">
        <f t="shared" ref="X16:AB16" si="51">W16*$F16</f>
        <v>1</v>
      </c>
      <c r="Y16" s="38">
        <v>0</v>
      </c>
      <c r="Z16" s="40">
        <f t="shared" si="51"/>
        <v>0</v>
      </c>
      <c r="AA16" s="38">
        <v>0</v>
      </c>
      <c r="AB16" s="40">
        <f t="shared" si="51"/>
        <v>0</v>
      </c>
      <c r="AC16" s="38">
        <v>0</v>
      </c>
      <c r="AD16" s="40">
        <f t="shared" ref="AD16:AH16" si="52">AC16*$F16</f>
        <v>0</v>
      </c>
      <c r="AE16" s="41">
        <v>0</v>
      </c>
      <c r="AF16" s="40">
        <f t="shared" si="52"/>
        <v>0</v>
      </c>
      <c r="AG16" s="41">
        <v>0</v>
      </c>
      <c r="AH16" s="40">
        <f t="shared" si="52"/>
        <v>0</v>
      </c>
    </row>
    <row r="17" ht="20.1" customHeight="1" spans="1:34">
      <c r="A17" s="13">
        <v>4</v>
      </c>
      <c r="B17" s="19" t="s">
        <v>66</v>
      </c>
      <c r="C17" s="15" t="s">
        <v>67</v>
      </c>
      <c r="D17" s="32" t="s">
        <v>68</v>
      </c>
      <c r="E17" s="6" t="s">
        <v>14</v>
      </c>
      <c r="F17" s="16">
        <v>3</v>
      </c>
      <c r="G17" s="17">
        <f t="shared" si="39"/>
        <v>1</v>
      </c>
      <c r="H17" s="18">
        <f t="shared" si="40"/>
        <v>3</v>
      </c>
      <c r="I17" s="38">
        <v>0</v>
      </c>
      <c r="J17" s="40">
        <f t="shared" ref="J17:N17" si="53">I17*$F17</f>
        <v>0</v>
      </c>
      <c r="K17" s="38">
        <v>0</v>
      </c>
      <c r="L17" s="40">
        <f t="shared" si="53"/>
        <v>0</v>
      </c>
      <c r="M17" s="38">
        <v>0</v>
      </c>
      <c r="N17" s="40">
        <f t="shared" si="53"/>
        <v>0</v>
      </c>
      <c r="O17" s="38">
        <v>0</v>
      </c>
      <c r="P17" s="40">
        <f t="shared" ref="P17:T17" si="54">O17*$F17</f>
        <v>0</v>
      </c>
      <c r="Q17" s="38">
        <v>0</v>
      </c>
      <c r="R17" s="40">
        <f t="shared" si="54"/>
        <v>0</v>
      </c>
      <c r="S17" s="38">
        <v>0</v>
      </c>
      <c r="T17" s="40">
        <f t="shared" si="54"/>
        <v>0</v>
      </c>
      <c r="U17" s="38">
        <v>0</v>
      </c>
      <c r="V17" s="40">
        <f t="shared" si="37"/>
        <v>0</v>
      </c>
      <c r="W17" s="41">
        <v>1</v>
      </c>
      <c r="X17" s="40">
        <f t="shared" ref="X17:AB17" si="55">W17*$F17</f>
        <v>3</v>
      </c>
      <c r="Y17" s="38">
        <v>0</v>
      </c>
      <c r="Z17" s="40">
        <f t="shared" si="55"/>
        <v>0</v>
      </c>
      <c r="AA17" s="38">
        <v>0</v>
      </c>
      <c r="AB17" s="40">
        <f t="shared" si="55"/>
        <v>0</v>
      </c>
      <c r="AC17" s="38">
        <v>0</v>
      </c>
      <c r="AD17" s="40">
        <f t="shared" ref="AD17:AH17" si="56">AC17*$F17</f>
        <v>0</v>
      </c>
      <c r="AE17" s="41">
        <v>0</v>
      </c>
      <c r="AF17" s="40">
        <f t="shared" si="56"/>
        <v>0</v>
      </c>
      <c r="AG17" s="41">
        <v>0</v>
      </c>
      <c r="AH17" s="40">
        <f t="shared" si="56"/>
        <v>0</v>
      </c>
    </row>
    <row r="18" ht="20.1" customHeight="1" spans="1:34">
      <c r="A18" s="13">
        <v>5</v>
      </c>
      <c r="B18" s="19" t="s">
        <v>69</v>
      </c>
      <c r="C18" s="19"/>
      <c r="D18" s="32"/>
      <c r="E18" s="6"/>
      <c r="F18" s="16">
        <v>0.6</v>
      </c>
      <c r="G18" s="17">
        <f t="shared" si="39"/>
        <v>8</v>
      </c>
      <c r="H18" s="18">
        <f t="shared" si="40"/>
        <v>4.8</v>
      </c>
      <c r="I18" s="38">
        <v>0</v>
      </c>
      <c r="J18" s="40">
        <f t="shared" ref="J18:N18" si="57">I18*$F18</f>
        <v>0</v>
      </c>
      <c r="K18" s="38">
        <v>0</v>
      </c>
      <c r="L18" s="40">
        <f t="shared" si="57"/>
        <v>0</v>
      </c>
      <c r="M18" s="38">
        <v>0</v>
      </c>
      <c r="N18" s="40">
        <f t="shared" si="57"/>
        <v>0</v>
      </c>
      <c r="O18" s="38">
        <v>0</v>
      </c>
      <c r="P18" s="40">
        <f t="shared" ref="P18:T18" si="58">O18*$F18</f>
        <v>0</v>
      </c>
      <c r="Q18" s="38">
        <v>0</v>
      </c>
      <c r="R18" s="40">
        <f t="shared" si="58"/>
        <v>0</v>
      </c>
      <c r="S18" s="38">
        <v>0</v>
      </c>
      <c r="T18" s="40">
        <f t="shared" si="58"/>
        <v>0</v>
      </c>
      <c r="U18" s="38">
        <v>1</v>
      </c>
      <c r="V18" s="40">
        <f t="shared" si="37"/>
        <v>0.6</v>
      </c>
      <c r="W18" s="41">
        <v>7</v>
      </c>
      <c r="X18" s="40">
        <f t="shared" ref="X18:AB18" si="59">W18*$F18</f>
        <v>4.2</v>
      </c>
      <c r="Y18" s="38">
        <v>0</v>
      </c>
      <c r="Z18" s="40">
        <f t="shared" si="59"/>
        <v>0</v>
      </c>
      <c r="AA18" s="38">
        <v>0</v>
      </c>
      <c r="AB18" s="40">
        <f t="shared" si="59"/>
        <v>0</v>
      </c>
      <c r="AC18" s="38">
        <v>0</v>
      </c>
      <c r="AD18" s="40">
        <f t="shared" ref="AD18:AH18" si="60">AC18*$F18</f>
        <v>0</v>
      </c>
      <c r="AE18" s="41">
        <v>0</v>
      </c>
      <c r="AF18" s="40">
        <f t="shared" si="60"/>
        <v>0</v>
      </c>
      <c r="AG18" s="41">
        <v>0</v>
      </c>
      <c r="AH18" s="40">
        <f t="shared" si="60"/>
        <v>0</v>
      </c>
    </row>
    <row r="19" ht="20.1" customHeight="1" spans="1:34">
      <c r="A19" s="13">
        <v>6</v>
      </c>
      <c r="B19" s="19" t="s">
        <v>70</v>
      </c>
      <c r="C19" s="19"/>
      <c r="D19" s="32"/>
      <c r="E19" s="6"/>
      <c r="F19" s="16">
        <v>5</v>
      </c>
      <c r="G19" s="17">
        <f t="shared" si="39"/>
        <v>3</v>
      </c>
      <c r="H19" s="18">
        <f t="shared" si="40"/>
        <v>15</v>
      </c>
      <c r="I19" s="38">
        <v>0</v>
      </c>
      <c r="J19" s="40">
        <f t="shared" ref="J19:N19" si="61">I19*$F19</f>
        <v>0</v>
      </c>
      <c r="K19" s="38">
        <v>0</v>
      </c>
      <c r="L19" s="40">
        <f t="shared" si="61"/>
        <v>0</v>
      </c>
      <c r="M19" s="38">
        <v>0</v>
      </c>
      <c r="N19" s="40">
        <f t="shared" si="61"/>
        <v>0</v>
      </c>
      <c r="O19" s="38">
        <v>0</v>
      </c>
      <c r="P19" s="40">
        <f t="shared" ref="P19:T19" si="62">O19*$F19</f>
        <v>0</v>
      </c>
      <c r="Q19" s="38">
        <v>0</v>
      </c>
      <c r="R19" s="40">
        <f t="shared" si="62"/>
        <v>0</v>
      </c>
      <c r="S19" s="38">
        <v>0</v>
      </c>
      <c r="T19" s="40">
        <f t="shared" si="62"/>
        <v>0</v>
      </c>
      <c r="U19" s="38">
        <v>1</v>
      </c>
      <c r="V19" s="40">
        <f t="shared" si="37"/>
        <v>5</v>
      </c>
      <c r="W19" s="41">
        <v>2</v>
      </c>
      <c r="X19" s="40">
        <f t="shared" ref="X19:AB19" si="63">W19*$F19</f>
        <v>10</v>
      </c>
      <c r="Y19" s="38">
        <v>0</v>
      </c>
      <c r="Z19" s="40">
        <f t="shared" si="63"/>
        <v>0</v>
      </c>
      <c r="AA19" s="38">
        <v>0</v>
      </c>
      <c r="AB19" s="40">
        <f t="shared" si="63"/>
        <v>0</v>
      </c>
      <c r="AC19" s="38">
        <v>0</v>
      </c>
      <c r="AD19" s="40">
        <f t="shared" ref="AD19:AH19" si="64">AC19*$F19</f>
        <v>0</v>
      </c>
      <c r="AE19" s="41">
        <v>0</v>
      </c>
      <c r="AF19" s="40">
        <f t="shared" si="64"/>
        <v>0</v>
      </c>
      <c r="AG19" s="41">
        <v>0</v>
      </c>
      <c r="AH19" s="40">
        <f t="shared" si="64"/>
        <v>0</v>
      </c>
    </row>
    <row r="20" ht="20.1" customHeight="1" spans="1:34">
      <c r="A20" s="13">
        <v>7</v>
      </c>
      <c r="B20" s="19" t="s">
        <v>71</v>
      </c>
      <c r="C20" s="19"/>
      <c r="D20" s="32"/>
      <c r="E20" s="6"/>
      <c r="F20" s="16">
        <v>0.5</v>
      </c>
      <c r="G20" s="17">
        <f t="shared" si="39"/>
        <v>20</v>
      </c>
      <c r="H20" s="18">
        <f t="shared" si="40"/>
        <v>10</v>
      </c>
      <c r="I20" s="38">
        <v>0</v>
      </c>
      <c r="J20" s="40">
        <f t="shared" ref="J20:N20" si="65">I20*$F20</f>
        <v>0</v>
      </c>
      <c r="K20" s="38">
        <v>0</v>
      </c>
      <c r="L20" s="40">
        <f t="shared" si="65"/>
        <v>0</v>
      </c>
      <c r="M20" s="38">
        <v>0</v>
      </c>
      <c r="N20" s="40">
        <f t="shared" si="65"/>
        <v>0</v>
      </c>
      <c r="O20" s="38">
        <v>0</v>
      </c>
      <c r="P20" s="40">
        <f t="shared" ref="P20:T20" si="66">O20*$F20</f>
        <v>0</v>
      </c>
      <c r="Q20" s="38">
        <v>0</v>
      </c>
      <c r="R20" s="40">
        <f t="shared" si="66"/>
        <v>0</v>
      </c>
      <c r="S20" s="38">
        <v>0</v>
      </c>
      <c r="T20" s="40">
        <f t="shared" si="66"/>
        <v>0</v>
      </c>
      <c r="U20" s="38">
        <v>0</v>
      </c>
      <c r="V20" s="40">
        <f t="shared" si="37"/>
        <v>0</v>
      </c>
      <c r="W20" s="41">
        <v>20</v>
      </c>
      <c r="X20" s="40">
        <f t="shared" ref="X20:AB20" si="67">W20*$F20</f>
        <v>10</v>
      </c>
      <c r="Y20" s="38">
        <v>0</v>
      </c>
      <c r="Z20" s="40">
        <f t="shared" si="67"/>
        <v>0</v>
      </c>
      <c r="AA20" s="38">
        <v>0</v>
      </c>
      <c r="AB20" s="40">
        <f t="shared" si="67"/>
        <v>0</v>
      </c>
      <c r="AC20" s="38">
        <v>0</v>
      </c>
      <c r="AD20" s="40">
        <f t="shared" ref="AD20:AH20" si="68">AC20*$F20</f>
        <v>0</v>
      </c>
      <c r="AE20" s="41">
        <v>0</v>
      </c>
      <c r="AF20" s="40">
        <f t="shared" si="68"/>
        <v>0</v>
      </c>
      <c r="AG20" s="41">
        <v>0</v>
      </c>
      <c r="AH20" s="40">
        <f t="shared" si="68"/>
        <v>0</v>
      </c>
    </row>
    <row r="21" ht="20.1" customHeight="1" spans="1:34">
      <c r="A21" s="13">
        <v>8</v>
      </c>
      <c r="B21" s="32" t="s">
        <v>72</v>
      </c>
      <c r="C21" s="19"/>
      <c r="D21" s="32"/>
      <c r="E21" s="6"/>
      <c r="F21" s="16">
        <v>8</v>
      </c>
      <c r="G21" s="17">
        <f t="shared" si="39"/>
        <v>1</v>
      </c>
      <c r="H21" s="18">
        <f t="shared" si="40"/>
        <v>8</v>
      </c>
      <c r="I21" s="38">
        <v>0</v>
      </c>
      <c r="J21" s="40">
        <f t="shared" ref="J21:N21" si="69">I21*$F21</f>
        <v>0</v>
      </c>
      <c r="K21" s="38">
        <v>0</v>
      </c>
      <c r="L21" s="40">
        <f t="shared" si="69"/>
        <v>0</v>
      </c>
      <c r="M21" s="38">
        <v>0</v>
      </c>
      <c r="N21" s="40">
        <f t="shared" si="69"/>
        <v>0</v>
      </c>
      <c r="O21" s="38">
        <v>0</v>
      </c>
      <c r="P21" s="40">
        <f t="shared" ref="P21:T21" si="70">O21*$F21</f>
        <v>0</v>
      </c>
      <c r="Q21" s="38">
        <v>0</v>
      </c>
      <c r="R21" s="40">
        <f t="shared" si="70"/>
        <v>0</v>
      </c>
      <c r="S21" s="38">
        <v>0</v>
      </c>
      <c r="T21" s="40">
        <f t="shared" si="70"/>
        <v>0</v>
      </c>
      <c r="U21" s="38">
        <v>0</v>
      </c>
      <c r="V21" s="40">
        <f t="shared" ref="V21:Z21" si="71">U21*$F21</f>
        <v>0</v>
      </c>
      <c r="W21" s="38">
        <v>1</v>
      </c>
      <c r="X21" s="40">
        <f t="shared" si="71"/>
        <v>8</v>
      </c>
      <c r="Y21" s="38">
        <v>0</v>
      </c>
      <c r="Z21" s="40">
        <f t="shared" si="71"/>
        <v>0</v>
      </c>
      <c r="AA21" s="38">
        <v>0</v>
      </c>
      <c r="AB21" s="40">
        <f t="shared" ref="AB21:AF21" si="72">AA21*$F21</f>
        <v>0</v>
      </c>
      <c r="AC21" s="38">
        <v>0</v>
      </c>
      <c r="AD21" s="40">
        <f t="shared" si="72"/>
        <v>0</v>
      </c>
      <c r="AE21" s="38">
        <v>0</v>
      </c>
      <c r="AF21" s="40">
        <f t="shared" si="72"/>
        <v>0</v>
      </c>
      <c r="AG21" s="38">
        <v>0</v>
      </c>
      <c r="AH21" s="40">
        <f t="shared" ref="AH21:AH24" si="73">AG21*$F21</f>
        <v>0</v>
      </c>
    </row>
    <row r="22" ht="20.1" customHeight="1" spans="1:34">
      <c r="A22" s="28" t="s">
        <v>73</v>
      </c>
      <c r="B22" s="28"/>
      <c r="C22" s="42"/>
      <c r="D22" s="22"/>
      <c r="E22" s="42"/>
      <c r="F22" s="16"/>
      <c r="G22" s="17"/>
      <c r="H22" s="18"/>
      <c r="I22" s="38"/>
      <c r="J22" s="40"/>
      <c r="K22" s="38"/>
      <c r="L22" s="40"/>
      <c r="M22" s="38"/>
      <c r="N22" s="40"/>
      <c r="O22" s="38"/>
      <c r="P22" s="40"/>
      <c r="Q22" s="38"/>
      <c r="R22" s="40"/>
      <c r="S22" s="38"/>
      <c r="T22" s="40"/>
      <c r="U22" s="38"/>
      <c r="V22" s="40"/>
      <c r="W22" s="41"/>
      <c r="X22" s="40"/>
      <c r="Y22" s="38"/>
      <c r="Z22" s="40"/>
      <c r="AA22" s="38"/>
      <c r="AB22" s="40"/>
      <c r="AC22" s="38"/>
      <c r="AD22" s="40"/>
      <c r="AE22" s="41"/>
      <c r="AF22" s="40"/>
      <c r="AG22" s="41"/>
      <c r="AH22" s="40"/>
    </row>
    <row r="23" ht="20.1" customHeight="1" spans="1:34">
      <c r="A23" s="13">
        <v>1</v>
      </c>
      <c r="B23" s="14" t="s">
        <v>74</v>
      </c>
      <c r="C23" s="27"/>
      <c r="D23" s="45" t="s">
        <v>75</v>
      </c>
      <c r="E23" s="6" t="s">
        <v>14</v>
      </c>
      <c r="F23" s="16">
        <v>2</v>
      </c>
      <c r="G23" s="18">
        <f>I23+K23+M23+O23+Q23+S23+U23+W23+Y23+AA23+AC23+AE23+AG23</f>
        <v>1</v>
      </c>
      <c r="H23" s="18">
        <f>J23+L23+N23+P23+R23+T23+V23+X23+Z23+AB23+AD23+AF23+AH23</f>
        <v>2</v>
      </c>
      <c r="I23" s="38">
        <v>0</v>
      </c>
      <c r="J23" s="40">
        <f t="shared" ref="J23:N23" si="74">I23*$F23</f>
        <v>0</v>
      </c>
      <c r="K23" s="38">
        <v>0</v>
      </c>
      <c r="L23" s="40">
        <f t="shared" si="74"/>
        <v>0</v>
      </c>
      <c r="M23" s="38">
        <v>0</v>
      </c>
      <c r="N23" s="40">
        <f t="shared" si="74"/>
        <v>0</v>
      </c>
      <c r="O23" s="38">
        <v>0</v>
      </c>
      <c r="P23" s="40">
        <f t="shared" ref="P23:T23" si="75">O23*$F23</f>
        <v>0</v>
      </c>
      <c r="Q23" s="38">
        <v>0</v>
      </c>
      <c r="R23" s="40">
        <f t="shared" si="75"/>
        <v>0</v>
      </c>
      <c r="S23" s="38">
        <v>0</v>
      </c>
      <c r="T23" s="40">
        <f t="shared" si="75"/>
        <v>0</v>
      </c>
      <c r="U23" s="38">
        <v>0</v>
      </c>
      <c r="V23" s="40">
        <f t="shared" ref="V23:Z23" si="76">U23*$F23</f>
        <v>0</v>
      </c>
      <c r="W23" s="38">
        <v>0</v>
      </c>
      <c r="X23" s="40">
        <f t="shared" si="76"/>
        <v>0</v>
      </c>
      <c r="Y23" s="38">
        <v>0</v>
      </c>
      <c r="Z23" s="40">
        <f t="shared" si="76"/>
        <v>0</v>
      </c>
      <c r="AA23" s="38">
        <v>1</v>
      </c>
      <c r="AB23" s="40">
        <f t="shared" ref="AB23:AF23" si="77">AA23*$F23</f>
        <v>2</v>
      </c>
      <c r="AC23" s="38">
        <v>0</v>
      </c>
      <c r="AD23" s="40">
        <f t="shared" si="77"/>
        <v>0</v>
      </c>
      <c r="AE23" s="38">
        <v>0</v>
      </c>
      <c r="AF23" s="40">
        <f t="shared" si="77"/>
        <v>0</v>
      </c>
      <c r="AG23" s="38">
        <v>0</v>
      </c>
      <c r="AH23" s="40">
        <f t="shared" si="73"/>
        <v>0</v>
      </c>
    </row>
    <row r="24" ht="20.1" customHeight="1" spans="1:34">
      <c r="A24" s="13">
        <v>2</v>
      </c>
      <c r="B24" s="14" t="s">
        <v>76</v>
      </c>
      <c r="C24" s="45"/>
      <c r="D24" s="42"/>
      <c r="E24" s="6" t="s">
        <v>77</v>
      </c>
      <c r="F24" s="16">
        <v>0.07</v>
      </c>
      <c r="G24" s="18">
        <f>I24+K24+M24+O24+Q24+S24+U24+W24+Y24+AA24+AC24+AE24+AG24</f>
        <v>0</v>
      </c>
      <c r="H24" s="18">
        <f>J24+L24+N24+P24+R24+T24+V24+X24+Z24+AB24+AD24+AF24+AH24</f>
        <v>0</v>
      </c>
      <c r="I24" s="38">
        <v>0</v>
      </c>
      <c r="J24" s="40">
        <f t="shared" ref="J24:N24" si="78">I24*$F24</f>
        <v>0</v>
      </c>
      <c r="K24" s="38">
        <v>0</v>
      </c>
      <c r="L24" s="40">
        <f t="shared" si="78"/>
        <v>0</v>
      </c>
      <c r="M24" s="38">
        <v>0</v>
      </c>
      <c r="N24" s="40">
        <f t="shared" si="78"/>
        <v>0</v>
      </c>
      <c r="O24" s="38">
        <v>0</v>
      </c>
      <c r="P24" s="40">
        <f t="shared" ref="P24:T24" si="79">O24*$F24</f>
        <v>0</v>
      </c>
      <c r="Q24" s="38">
        <v>0</v>
      </c>
      <c r="R24" s="40">
        <f t="shared" si="79"/>
        <v>0</v>
      </c>
      <c r="S24" s="38">
        <v>0</v>
      </c>
      <c r="T24" s="40">
        <f t="shared" si="79"/>
        <v>0</v>
      </c>
      <c r="U24" s="38">
        <v>0</v>
      </c>
      <c r="V24" s="40">
        <f t="shared" ref="V24:Z24" si="80">U24*$F24</f>
        <v>0</v>
      </c>
      <c r="W24" s="38">
        <v>0</v>
      </c>
      <c r="X24" s="40">
        <f t="shared" si="80"/>
        <v>0</v>
      </c>
      <c r="Y24" s="38">
        <v>0</v>
      </c>
      <c r="Z24" s="40">
        <f t="shared" si="80"/>
        <v>0</v>
      </c>
      <c r="AA24" s="38">
        <v>0</v>
      </c>
      <c r="AB24" s="40">
        <f t="shared" ref="AB24:AF24" si="81">AA24*$F24</f>
        <v>0</v>
      </c>
      <c r="AC24" s="38">
        <v>0</v>
      </c>
      <c r="AD24" s="40">
        <f t="shared" si="81"/>
        <v>0</v>
      </c>
      <c r="AE24" s="38">
        <v>0</v>
      </c>
      <c r="AF24" s="40">
        <f t="shared" si="81"/>
        <v>0</v>
      </c>
      <c r="AG24" s="38">
        <v>0</v>
      </c>
      <c r="AH24" s="40">
        <f t="shared" si="73"/>
        <v>0</v>
      </c>
    </row>
    <row r="25" ht="24.95" customHeight="1" spans="1:44">
      <c r="A25" s="28" t="s">
        <v>78</v>
      </c>
      <c r="B25" s="28"/>
      <c r="C25" s="15"/>
      <c r="D25" s="15"/>
      <c r="E25" s="6"/>
      <c r="F25" s="16"/>
      <c r="G25" s="17"/>
      <c r="H25" s="18"/>
      <c r="I25" s="41"/>
      <c r="J25" s="40"/>
      <c r="K25" s="41"/>
      <c r="L25" s="40"/>
      <c r="M25" s="41"/>
      <c r="N25" s="40"/>
      <c r="O25" s="41"/>
      <c r="P25" s="40"/>
      <c r="Q25" s="41"/>
      <c r="R25" s="40"/>
      <c r="S25" s="41"/>
      <c r="T25" s="40"/>
      <c r="U25" s="41"/>
      <c r="V25" s="40"/>
      <c r="W25" s="41"/>
      <c r="X25" s="40"/>
      <c r="Y25" s="41"/>
      <c r="Z25" s="40"/>
      <c r="AA25" s="41"/>
      <c r="AB25" s="40"/>
      <c r="AC25" s="41"/>
      <c r="AD25" s="40"/>
      <c r="AE25" s="41"/>
      <c r="AF25" s="40"/>
      <c r="AG25" s="41"/>
      <c r="AH25" s="40"/>
      <c r="AI25" s="41"/>
      <c r="AJ25" s="40"/>
      <c r="AK25" s="41"/>
      <c r="AL25" s="40"/>
      <c r="AM25" s="38"/>
      <c r="AN25" s="40"/>
      <c r="AO25" s="38"/>
      <c r="AP25" s="40"/>
      <c r="AQ25" s="38"/>
      <c r="AR25" s="40"/>
    </row>
    <row r="26" ht="24.95" customHeight="1" spans="1:44">
      <c r="A26" s="13">
        <v>1</v>
      </c>
      <c r="B26" s="14" t="s">
        <v>79</v>
      </c>
      <c r="C26" s="15"/>
      <c r="D26" s="15" t="s">
        <v>80</v>
      </c>
      <c r="E26" s="6"/>
      <c r="F26" s="16">
        <f>SUM(H4:H24)*10%</f>
        <v>19.365</v>
      </c>
      <c r="G26" s="17"/>
      <c r="H26" s="16">
        <f>F26</f>
        <v>19.365</v>
      </c>
      <c r="I26" s="41"/>
      <c r="J26" s="40"/>
      <c r="K26" s="41"/>
      <c r="L26" s="40"/>
      <c r="M26" s="41"/>
      <c r="N26" s="40"/>
      <c r="O26" s="41"/>
      <c r="P26" s="40"/>
      <c r="Q26" s="41"/>
      <c r="R26" s="40"/>
      <c r="S26" s="41"/>
      <c r="T26" s="40"/>
      <c r="U26" s="41"/>
      <c r="V26" s="40"/>
      <c r="W26" s="41"/>
      <c r="X26" s="40"/>
      <c r="Y26" s="41"/>
      <c r="Z26" s="40"/>
      <c r="AA26" s="41"/>
      <c r="AB26" s="40"/>
      <c r="AC26" s="41"/>
      <c r="AD26" s="40"/>
      <c r="AE26" s="41"/>
      <c r="AF26" s="40"/>
      <c r="AG26" s="41"/>
      <c r="AH26" s="40"/>
      <c r="AI26" s="41"/>
      <c r="AJ26" s="40"/>
      <c r="AK26" s="41"/>
      <c r="AL26" s="40"/>
      <c r="AM26" s="38"/>
      <c r="AN26" s="40"/>
      <c r="AO26" s="38"/>
      <c r="AP26" s="40"/>
      <c r="AQ26" s="38"/>
      <c r="AR26" s="40"/>
    </row>
    <row r="27" s="1" customFormat="1" ht="24.95" customHeight="1" spans="1:44">
      <c r="A27" s="28" t="s">
        <v>81</v>
      </c>
      <c r="B27" s="28"/>
      <c r="C27" s="15"/>
      <c r="D27" s="15"/>
      <c r="E27" s="6"/>
      <c r="F27" s="16"/>
      <c r="G27" s="17"/>
      <c r="H27" s="18"/>
      <c r="I27" s="41"/>
      <c r="J27" s="40"/>
      <c r="K27" s="41"/>
      <c r="L27" s="40"/>
      <c r="M27" s="41"/>
      <c r="N27" s="40"/>
      <c r="O27" s="41"/>
      <c r="P27" s="40"/>
      <c r="Q27" s="41"/>
      <c r="R27" s="40"/>
      <c r="S27" s="41"/>
      <c r="T27" s="40"/>
      <c r="U27" s="41"/>
      <c r="V27" s="40"/>
      <c r="W27" s="41"/>
      <c r="X27" s="40"/>
      <c r="Y27" s="41"/>
      <c r="Z27" s="40"/>
      <c r="AA27" s="41"/>
      <c r="AB27" s="40"/>
      <c r="AC27" s="41"/>
      <c r="AD27" s="40"/>
      <c r="AE27" s="41"/>
      <c r="AF27" s="40"/>
      <c r="AG27" s="41"/>
      <c r="AH27" s="40"/>
      <c r="AI27" s="41"/>
      <c r="AJ27" s="40"/>
      <c r="AK27" s="41"/>
      <c r="AL27" s="40"/>
      <c r="AM27" s="38"/>
      <c r="AN27" s="40"/>
      <c r="AO27" s="38"/>
      <c r="AP27" s="40"/>
      <c r="AQ27" s="38"/>
      <c r="AR27" s="40"/>
    </row>
    <row r="28" s="1" customFormat="1" ht="24" customHeight="1" spans="1:44">
      <c r="A28" s="13">
        <v>1</v>
      </c>
      <c r="B28" s="14" t="s">
        <v>82</v>
      </c>
      <c r="C28" s="15"/>
      <c r="D28" s="15"/>
      <c r="E28" s="6" t="s">
        <v>83</v>
      </c>
      <c r="F28" s="16">
        <v>0.4</v>
      </c>
      <c r="G28" s="17">
        <v>1</v>
      </c>
      <c r="H28" s="16">
        <v>0.4</v>
      </c>
      <c r="I28" s="41"/>
      <c r="J28" s="40"/>
      <c r="K28" s="41"/>
      <c r="L28" s="40"/>
      <c r="M28" s="41"/>
      <c r="N28" s="40"/>
      <c r="O28" s="41"/>
      <c r="P28" s="40"/>
      <c r="Q28" s="41"/>
      <c r="R28" s="40"/>
      <c r="S28" s="41"/>
      <c r="T28" s="40"/>
      <c r="U28" s="41"/>
      <c r="V28" s="40"/>
      <c r="W28" s="41"/>
      <c r="X28" s="40"/>
      <c r="Y28" s="41"/>
      <c r="Z28" s="40"/>
      <c r="AA28" s="41"/>
      <c r="AB28" s="40"/>
      <c r="AC28" s="41"/>
      <c r="AD28" s="40"/>
      <c r="AE28" s="41"/>
      <c r="AF28" s="40"/>
      <c r="AG28" s="41"/>
      <c r="AH28" s="40"/>
      <c r="AI28" s="41"/>
      <c r="AJ28" s="40"/>
      <c r="AK28" s="41"/>
      <c r="AL28" s="40"/>
      <c r="AM28" s="38"/>
      <c r="AN28" s="40"/>
      <c r="AO28" s="38"/>
      <c r="AP28" s="40"/>
      <c r="AQ28" s="38"/>
      <c r="AR28" s="40"/>
    </row>
    <row r="29" ht="20.1" customHeight="1" spans="1:34">
      <c r="A29" s="13"/>
      <c r="B29" s="33" t="s">
        <v>22</v>
      </c>
      <c r="C29" s="33"/>
      <c r="D29" s="34"/>
      <c r="E29" s="33"/>
      <c r="F29" s="35"/>
      <c r="G29" s="36"/>
      <c r="H29" s="18">
        <f>J29+L29+N29+P29+R29+T29+V29+X29+Z29+AB29+AD29+AF29+AH29+H26+H28</f>
        <v>213.415</v>
      </c>
      <c r="I29" s="37"/>
      <c r="J29" s="18">
        <f>SUM(J4:J24)</f>
        <v>12.5</v>
      </c>
      <c r="K29" s="37"/>
      <c r="L29" s="18">
        <f>SUM(L4:L24)</f>
        <v>14.45</v>
      </c>
      <c r="M29" s="37"/>
      <c r="N29" s="18">
        <f>SUM(N4:N24)</f>
        <v>4.5</v>
      </c>
      <c r="O29" s="37"/>
      <c r="P29" s="18">
        <f>SUM(P4:P24)</f>
        <v>6.45</v>
      </c>
      <c r="Q29" s="37"/>
      <c r="R29" s="18">
        <f>SUM(R4:R24)</f>
        <v>19.5</v>
      </c>
      <c r="S29" s="37"/>
      <c r="T29" s="18">
        <f>SUM(T4:T24)</f>
        <v>19.35</v>
      </c>
      <c r="U29" s="37"/>
      <c r="V29" s="18">
        <f>SUM(V4:V24)</f>
        <v>5.6</v>
      </c>
      <c r="W29" s="37"/>
      <c r="X29" s="18">
        <f>SUM(X4:X24)</f>
        <v>109.3</v>
      </c>
      <c r="Y29" s="37"/>
      <c r="Z29" s="18">
        <f>SUM(Z4:Z24)</f>
        <v>0</v>
      </c>
      <c r="AA29" s="37"/>
      <c r="AB29" s="18">
        <f>SUM(AB4:AB24)</f>
        <v>2</v>
      </c>
      <c r="AC29" s="37"/>
      <c r="AD29" s="18">
        <f>SUM(AD4:AD24)</f>
        <v>0</v>
      </c>
      <c r="AE29" s="37"/>
      <c r="AF29" s="18">
        <f>SUM(AF4:AF24)</f>
        <v>0</v>
      </c>
      <c r="AG29" s="37"/>
      <c r="AH29" s="18">
        <f>SUM(AH4:AH24)</f>
        <v>0</v>
      </c>
    </row>
  </sheetData>
  <mergeCells count="29"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3:B3"/>
    <mergeCell ref="E3:AH3"/>
    <mergeCell ref="A13:B13"/>
    <mergeCell ref="E13:AH13"/>
    <mergeCell ref="A22:B22"/>
    <mergeCell ref="A25:B25"/>
    <mergeCell ref="A27:B27"/>
    <mergeCell ref="B29:F29"/>
    <mergeCell ref="A1:A2"/>
    <mergeCell ref="B1:B2"/>
    <mergeCell ref="C1:C2"/>
    <mergeCell ref="D1:D2"/>
    <mergeCell ref="E1:E2"/>
    <mergeCell ref="F1:F2"/>
    <mergeCell ref="G1:G2"/>
    <mergeCell ref="H1:H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A1:AR58"/>
  <sheetViews>
    <sheetView workbookViewId="0">
      <pane xSplit="8" ySplit="2" topLeftCell="AG54" activePane="bottomRight" state="frozen"/>
      <selection/>
      <selection pane="topRight"/>
      <selection pane="bottomLeft"/>
      <selection pane="bottomRight" activeCell="A11" sqref="$A11:$XFD11"/>
    </sheetView>
  </sheetViews>
  <sheetFormatPr defaultColWidth="9" defaultRowHeight="13.5"/>
  <cols>
    <col min="2" max="2" width="29.2583333333333" customWidth="1"/>
    <col min="3" max="3" width="30.2583333333333" style="3" customWidth="1"/>
    <col min="4" max="4" width="23.7583333333333" style="3" customWidth="1"/>
    <col min="7" max="7" width="9" style="4"/>
    <col min="8" max="8" width="10.6333333333333"/>
    <col min="10" max="10" width="18.6333333333333" customWidth="1"/>
    <col min="41" max="44" width="9" style="5"/>
  </cols>
  <sheetData>
    <row r="1" s="1" customFormat="1" ht="24.95" customHeight="1" spans="1:44">
      <c r="A1" s="6" t="s">
        <v>0</v>
      </c>
      <c r="B1" s="6" t="s">
        <v>18</v>
      </c>
      <c r="C1" s="7" t="s">
        <v>19</v>
      </c>
      <c r="D1" s="6" t="s">
        <v>5</v>
      </c>
      <c r="E1" s="6" t="s">
        <v>3</v>
      </c>
      <c r="F1" s="8" t="s">
        <v>20</v>
      </c>
      <c r="G1" s="9" t="s">
        <v>21</v>
      </c>
      <c r="H1" s="8" t="s">
        <v>22</v>
      </c>
      <c r="I1" s="37" t="s">
        <v>84</v>
      </c>
      <c r="J1" s="18"/>
      <c r="K1" s="38" t="s">
        <v>24</v>
      </c>
      <c r="L1" s="39"/>
      <c r="M1" s="38" t="s">
        <v>25</v>
      </c>
      <c r="N1" s="39"/>
      <c r="O1" s="38" t="s">
        <v>26</v>
      </c>
      <c r="P1" s="39"/>
      <c r="Q1" s="38" t="s">
        <v>27</v>
      </c>
      <c r="R1" s="39"/>
      <c r="S1" s="38" t="s">
        <v>85</v>
      </c>
      <c r="T1" s="39"/>
      <c r="U1" s="38" t="s">
        <v>86</v>
      </c>
      <c r="V1" s="39"/>
      <c r="W1" s="38" t="s">
        <v>87</v>
      </c>
      <c r="X1" s="39"/>
      <c r="Y1" s="38" t="s">
        <v>88</v>
      </c>
      <c r="Z1" s="39"/>
      <c r="AA1" s="38" t="s">
        <v>89</v>
      </c>
      <c r="AB1" s="39"/>
      <c r="AC1" s="38" t="s">
        <v>90</v>
      </c>
      <c r="AD1" s="39"/>
      <c r="AE1" s="38" t="s">
        <v>29</v>
      </c>
      <c r="AF1" s="39"/>
      <c r="AG1" s="39" t="s">
        <v>30</v>
      </c>
      <c r="AH1" s="39"/>
      <c r="AI1" s="38" t="s">
        <v>31</v>
      </c>
      <c r="AJ1" s="39"/>
      <c r="AK1" s="38" t="s">
        <v>32</v>
      </c>
      <c r="AL1" s="39"/>
      <c r="AM1" s="38" t="s">
        <v>33</v>
      </c>
      <c r="AN1" s="39"/>
      <c r="AO1" s="19" t="s">
        <v>34</v>
      </c>
      <c r="AP1" s="19"/>
      <c r="AQ1" s="19" t="s">
        <v>35</v>
      </c>
      <c r="AR1" s="19"/>
    </row>
    <row r="2" s="1" customFormat="1" ht="24.95" customHeight="1" spans="1:44">
      <c r="A2" s="6"/>
      <c r="B2" s="6"/>
      <c r="C2" s="10"/>
      <c r="D2" s="6"/>
      <c r="E2" s="6"/>
      <c r="F2" s="8"/>
      <c r="G2" s="9"/>
      <c r="H2" s="8"/>
      <c r="I2" s="38" t="s">
        <v>4</v>
      </c>
      <c r="J2" s="39" t="s">
        <v>36</v>
      </c>
      <c r="K2" s="38" t="s">
        <v>4</v>
      </c>
      <c r="L2" s="39" t="s">
        <v>36</v>
      </c>
      <c r="M2" s="38" t="s">
        <v>4</v>
      </c>
      <c r="N2" s="39" t="s">
        <v>36</v>
      </c>
      <c r="O2" s="38" t="s">
        <v>4</v>
      </c>
      <c r="P2" s="39" t="s">
        <v>36</v>
      </c>
      <c r="Q2" s="38" t="s">
        <v>4</v>
      </c>
      <c r="R2" s="39" t="s">
        <v>36</v>
      </c>
      <c r="S2" s="38" t="s">
        <v>4</v>
      </c>
      <c r="T2" s="39" t="s">
        <v>36</v>
      </c>
      <c r="U2" s="38" t="s">
        <v>4</v>
      </c>
      <c r="V2" s="39" t="s">
        <v>36</v>
      </c>
      <c r="W2" s="38" t="s">
        <v>4</v>
      </c>
      <c r="X2" s="39" t="s">
        <v>36</v>
      </c>
      <c r="Y2" s="38" t="s">
        <v>4</v>
      </c>
      <c r="Z2" s="39" t="s">
        <v>36</v>
      </c>
      <c r="AA2" s="38" t="s">
        <v>4</v>
      </c>
      <c r="AB2" s="39" t="s">
        <v>36</v>
      </c>
      <c r="AC2" s="38" t="s">
        <v>4</v>
      </c>
      <c r="AD2" s="39" t="s">
        <v>36</v>
      </c>
      <c r="AE2" s="38" t="s">
        <v>4</v>
      </c>
      <c r="AF2" s="39" t="s">
        <v>36</v>
      </c>
      <c r="AG2" s="39" t="s">
        <v>4</v>
      </c>
      <c r="AH2" s="39" t="s">
        <v>36</v>
      </c>
      <c r="AI2" s="38" t="s">
        <v>4</v>
      </c>
      <c r="AJ2" s="39" t="s">
        <v>36</v>
      </c>
      <c r="AK2" s="38" t="s">
        <v>4</v>
      </c>
      <c r="AL2" s="39" t="s">
        <v>36</v>
      </c>
      <c r="AM2" s="38" t="s">
        <v>4</v>
      </c>
      <c r="AN2" s="39" t="s">
        <v>36</v>
      </c>
      <c r="AO2" s="19" t="s">
        <v>4</v>
      </c>
      <c r="AP2" s="19" t="s">
        <v>36</v>
      </c>
      <c r="AQ2" s="19" t="s">
        <v>4</v>
      </c>
      <c r="AR2" s="19" t="s">
        <v>36</v>
      </c>
    </row>
    <row r="3" s="1" customFormat="1" ht="24.95" customHeight="1" spans="1:44">
      <c r="A3" s="11" t="s">
        <v>37</v>
      </c>
      <c r="B3" s="11"/>
      <c r="C3" s="11"/>
      <c r="D3" s="12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</row>
    <row r="4" s="1" customFormat="1" ht="24.95" customHeight="1" spans="1:44">
      <c r="A4" s="13">
        <v>1</v>
      </c>
      <c r="B4" s="14" t="s">
        <v>91</v>
      </c>
      <c r="C4" s="15" t="s">
        <v>92</v>
      </c>
      <c r="D4" s="15" t="s">
        <v>93</v>
      </c>
      <c r="E4" s="6" t="s">
        <v>14</v>
      </c>
      <c r="F4" s="16">
        <v>2</v>
      </c>
      <c r="G4" s="17">
        <f t="shared" ref="G4:G14" si="0">I4+K4+M4+O4+Q4+S4+U4+W4+Y4+AA4+AC4+AE4+AI4+AK4+AM4+AG4+AO4+AQ4</f>
        <v>11</v>
      </c>
      <c r="H4" s="18">
        <f t="shared" ref="H4:H16" si="1">J4+L4+N4+P4+R4+T4+V4+X4+Z4+AB4+AD4+AF4+AH4+AJ4+AL4+AN4+AP4+AR4</f>
        <v>22</v>
      </c>
      <c r="I4" s="38">
        <v>1</v>
      </c>
      <c r="J4" s="40">
        <f t="shared" ref="J4:N4" si="2">I4*$F4</f>
        <v>2</v>
      </c>
      <c r="K4" s="41">
        <v>1</v>
      </c>
      <c r="L4" s="40">
        <f t="shared" si="2"/>
        <v>2</v>
      </c>
      <c r="M4" s="41">
        <v>1</v>
      </c>
      <c r="N4" s="40">
        <f t="shared" si="2"/>
        <v>2</v>
      </c>
      <c r="O4" s="41">
        <v>1</v>
      </c>
      <c r="P4" s="40">
        <f t="shared" ref="P4:T4" si="3">O4*$F4</f>
        <v>2</v>
      </c>
      <c r="Q4" s="41">
        <v>1</v>
      </c>
      <c r="R4" s="40">
        <f t="shared" si="3"/>
        <v>2</v>
      </c>
      <c r="S4" s="41">
        <v>1</v>
      </c>
      <c r="T4" s="40">
        <f t="shared" si="3"/>
        <v>2</v>
      </c>
      <c r="U4" s="41">
        <v>1</v>
      </c>
      <c r="V4" s="40">
        <f t="shared" ref="V4:Z4" si="4">U4*$F4</f>
        <v>2</v>
      </c>
      <c r="W4" s="41">
        <v>1</v>
      </c>
      <c r="X4" s="40">
        <f t="shared" si="4"/>
        <v>2</v>
      </c>
      <c r="Y4" s="41">
        <v>1</v>
      </c>
      <c r="Z4" s="40">
        <f t="shared" si="4"/>
        <v>2</v>
      </c>
      <c r="AA4" s="41">
        <v>1</v>
      </c>
      <c r="AB4" s="40">
        <f t="shared" ref="AB4:AF4" si="5">AA4*$F4</f>
        <v>2</v>
      </c>
      <c r="AC4" s="41">
        <v>1</v>
      </c>
      <c r="AD4" s="40">
        <f t="shared" si="5"/>
        <v>2</v>
      </c>
      <c r="AE4" s="41">
        <v>0</v>
      </c>
      <c r="AF4" s="40">
        <f t="shared" si="5"/>
        <v>0</v>
      </c>
      <c r="AG4" s="41">
        <v>0</v>
      </c>
      <c r="AH4" s="40">
        <f t="shared" ref="AH4:AL4" si="6">AG4*$F4</f>
        <v>0</v>
      </c>
      <c r="AI4" s="41">
        <v>0</v>
      </c>
      <c r="AJ4" s="40">
        <f t="shared" si="6"/>
        <v>0</v>
      </c>
      <c r="AK4" s="41">
        <v>0</v>
      </c>
      <c r="AL4" s="40">
        <f t="shared" si="6"/>
        <v>0</v>
      </c>
      <c r="AM4" s="41">
        <v>0</v>
      </c>
      <c r="AN4" s="40">
        <f t="shared" ref="AN4:AR4" si="7">AM4*$F4</f>
        <v>0</v>
      </c>
      <c r="AO4" s="40">
        <v>0</v>
      </c>
      <c r="AP4" s="40">
        <f t="shared" si="7"/>
        <v>0</v>
      </c>
      <c r="AQ4" s="41">
        <v>0</v>
      </c>
      <c r="AR4" s="40">
        <f t="shared" si="7"/>
        <v>0</v>
      </c>
    </row>
    <row r="5" s="1" customFormat="1" ht="24.95" customHeight="1" spans="1:44">
      <c r="A5" s="13">
        <v>2</v>
      </c>
      <c r="B5" s="19" t="s">
        <v>94</v>
      </c>
      <c r="C5" s="15" t="s">
        <v>95</v>
      </c>
      <c r="D5" s="15" t="s">
        <v>96</v>
      </c>
      <c r="E5" s="6" t="s">
        <v>14</v>
      </c>
      <c r="F5" s="16">
        <v>2</v>
      </c>
      <c r="G5" s="17">
        <f t="shared" si="0"/>
        <v>5</v>
      </c>
      <c r="H5" s="18">
        <f t="shared" si="1"/>
        <v>10</v>
      </c>
      <c r="I5" s="38">
        <v>0</v>
      </c>
      <c r="J5" s="40">
        <f t="shared" ref="J5:N5" si="8">I5*$F5</f>
        <v>0</v>
      </c>
      <c r="K5" s="41">
        <v>0</v>
      </c>
      <c r="L5" s="40">
        <f t="shared" si="8"/>
        <v>0</v>
      </c>
      <c r="M5" s="41">
        <v>1</v>
      </c>
      <c r="N5" s="40">
        <f t="shared" si="8"/>
        <v>2</v>
      </c>
      <c r="O5" s="41">
        <v>1</v>
      </c>
      <c r="P5" s="40">
        <f t="shared" ref="P5:T5" si="9">O5*$F5</f>
        <v>2</v>
      </c>
      <c r="Q5" s="41">
        <v>1</v>
      </c>
      <c r="R5" s="40">
        <f t="shared" si="9"/>
        <v>2</v>
      </c>
      <c r="S5" s="41">
        <v>1</v>
      </c>
      <c r="T5" s="40">
        <f t="shared" si="9"/>
        <v>2</v>
      </c>
      <c r="U5" s="41">
        <v>1</v>
      </c>
      <c r="V5" s="40">
        <f t="shared" ref="V5:Z5" si="10">U5*$F5</f>
        <v>2</v>
      </c>
      <c r="W5" s="41">
        <v>0</v>
      </c>
      <c r="X5" s="40">
        <f t="shared" si="10"/>
        <v>0</v>
      </c>
      <c r="Y5" s="41">
        <v>0</v>
      </c>
      <c r="Z5" s="40">
        <f t="shared" si="10"/>
        <v>0</v>
      </c>
      <c r="AA5" s="41">
        <v>0</v>
      </c>
      <c r="AB5" s="40">
        <f t="shared" ref="AB5:AF5" si="11">AA5*$F5</f>
        <v>0</v>
      </c>
      <c r="AC5" s="41">
        <v>0</v>
      </c>
      <c r="AD5" s="40">
        <f t="shared" si="11"/>
        <v>0</v>
      </c>
      <c r="AE5" s="41">
        <v>0</v>
      </c>
      <c r="AF5" s="40">
        <f t="shared" si="11"/>
        <v>0</v>
      </c>
      <c r="AG5" s="41">
        <v>0</v>
      </c>
      <c r="AH5" s="40">
        <f t="shared" ref="AH5:AL5" si="12">AG5*$F5</f>
        <v>0</v>
      </c>
      <c r="AI5" s="41">
        <v>0</v>
      </c>
      <c r="AJ5" s="40">
        <f t="shared" si="12"/>
        <v>0</v>
      </c>
      <c r="AK5" s="41">
        <v>0</v>
      </c>
      <c r="AL5" s="40">
        <f t="shared" si="12"/>
        <v>0</v>
      </c>
      <c r="AM5" s="41">
        <v>0</v>
      </c>
      <c r="AN5" s="40">
        <f t="shared" ref="AN5:AR5" si="13">AM5*$F5</f>
        <v>0</v>
      </c>
      <c r="AO5" s="40">
        <v>0</v>
      </c>
      <c r="AP5" s="40">
        <f t="shared" si="13"/>
        <v>0</v>
      </c>
      <c r="AQ5" s="41">
        <v>0</v>
      </c>
      <c r="AR5" s="40">
        <f t="shared" si="13"/>
        <v>0</v>
      </c>
    </row>
    <row r="6" s="1" customFormat="1" ht="24.95" customHeight="1" spans="1:44">
      <c r="A6" s="13">
        <v>3</v>
      </c>
      <c r="B6" s="20" t="s">
        <v>97</v>
      </c>
      <c r="C6" s="15" t="s">
        <v>98</v>
      </c>
      <c r="D6" s="15" t="s">
        <v>99</v>
      </c>
      <c r="E6" s="6" t="s">
        <v>47</v>
      </c>
      <c r="F6" s="16">
        <v>2</v>
      </c>
      <c r="G6" s="17">
        <f t="shared" si="0"/>
        <v>11</v>
      </c>
      <c r="H6" s="18">
        <f t="shared" si="1"/>
        <v>22</v>
      </c>
      <c r="I6" s="38">
        <v>1</v>
      </c>
      <c r="J6" s="40">
        <f t="shared" ref="J6:N6" si="14">I6*$F6</f>
        <v>2</v>
      </c>
      <c r="K6" s="41">
        <v>1</v>
      </c>
      <c r="L6" s="40">
        <f t="shared" si="14"/>
        <v>2</v>
      </c>
      <c r="M6" s="41">
        <v>1</v>
      </c>
      <c r="N6" s="40">
        <f t="shared" si="14"/>
        <v>2</v>
      </c>
      <c r="O6" s="41">
        <v>1</v>
      </c>
      <c r="P6" s="40">
        <f t="shared" ref="P6:T6" si="15">O6*$F6</f>
        <v>2</v>
      </c>
      <c r="Q6" s="41">
        <v>1</v>
      </c>
      <c r="R6" s="40">
        <f t="shared" si="15"/>
        <v>2</v>
      </c>
      <c r="S6" s="41">
        <v>1</v>
      </c>
      <c r="T6" s="40">
        <f t="shared" si="15"/>
        <v>2</v>
      </c>
      <c r="U6" s="41">
        <v>1</v>
      </c>
      <c r="V6" s="40">
        <f t="shared" ref="V6:Z6" si="16">U6*$F6</f>
        <v>2</v>
      </c>
      <c r="W6" s="41">
        <v>1</v>
      </c>
      <c r="X6" s="40">
        <f t="shared" si="16"/>
        <v>2</v>
      </c>
      <c r="Y6" s="41">
        <v>1</v>
      </c>
      <c r="Z6" s="40">
        <f t="shared" si="16"/>
        <v>2</v>
      </c>
      <c r="AA6" s="41">
        <v>1</v>
      </c>
      <c r="AB6" s="40">
        <f t="shared" ref="AB6:AF6" si="17">AA6*$F6</f>
        <v>2</v>
      </c>
      <c r="AC6" s="41">
        <v>1</v>
      </c>
      <c r="AD6" s="40">
        <f t="shared" si="17"/>
        <v>2</v>
      </c>
      <c r="AE6" s="41">
        <v>0</v>
      </c>
      <c r="AF6" s="40">
        <f t="shared" si="17"/>
        <v>0</v>
      </c>
      <c r="AG6" s="41">
        <v>0</v>
      </c>
      <c r="AH6" s="40">
        <f t="shared" ref="AH6:AL6" si="18">AG6*$F6</f>
        <v>0</v>
      </c>
      <c r="AI6" s="41">
        <v>0</v>
      </c>
      <c r="AJ6" s="40">
        <f t="shared" si="18"/>
        <v>0</v>
      </c>
      <c r="AK6" s="41">
        <v>0</v>
      </c>
      <c r="AL6" s="40">
        <f t="shared" si="18"/>
        <v>0</v>
      </c>
      <c r="AM6" s="41">
        <v>0</v>
      </c>
      <c r="AN6" s="40">
        <f t="shared" ref="AN6:AR6" si="19">AM6*$F6</f>
        <v>0</v>
      </c>
      <c r="AO6" s="40">
        <v>0</v>
      </c>
      <c r="AP6" s="40">
        <f t="shared" si="19"/>
        <v>0</v>
      </c>
      <c r="AQ6" s="41">
        <v>0</v>
      </c>
      <c r="AR6" s="40">
        <f t="shared" si="19"/>
        <v>0</v>
      </c>
    </row>
    <row r="7" s="1" customFormat="1" ht="24.95" customHeight="1" spans="1:44">
      <c r="A7" s="13">
        <v>4</v>
      </c>
      <c r="B7" s="14" t="s">
        <v>100</v>
      </c>
      <c r="C7" s="15" t="s">
        <v>101</v>
      </c>
      <c r="D7" s="15" t="s">
        <v>102</v>
      </c>
      <c r="E7" s="6" t="s">
        <v>47</v>
      </c>
      <c r="F7" s="16">
        <v>3</v>
      </c>
      <c r="G7" s="17">
        <f t="shared" si="0"/>
        <v>11</v>
      </c>
      <c r="H7" s="18">
        <f t="shared" si="1"/>
        <v>33</v>
      </c>
      <c r="I7" s="38">
        <v>1</v>
      </c>
      <c r="J7" s="40">
        <f t="shared" ref="J7:N7" si="20">I7*$F7</f>
        <v>3</v>
      </c>
      <c r="K7" s="41">
        <v>1</v>
      </c>
      <c r="L7" s="40">
        <f t="shared" si="20"/>
        <v>3</v>
      </c>
      <c r="M7" s="41">
        <v>1</v>
      </c>
      <c r="N7" s="40">
        <f t="shared" si="20"/>
        <v>3</v>
      </c>
      <c r="O7" s="41">
        <v>1</v>
      </c>
      <c r="P7" s="40">
        <f t="shared" ref="P7:T7" si="21">O7*$F7</f>
        <v>3</v>
      </c>
      <c r="Q7" s="41">
        <v>1</v>
      </c>
      <c r="R7" s="40">
        <f t="shared" si="21"/>
        <v>3</v>
      </c>
      <c r="S7" s="41">
        <v>1</v>
      </c>
      <c r="T7" s="40">
        <f t="shared" si="21"/>
        <v>3</v>
      </c>
      <c r="U7" s="41">
        <v>1</v>
      </c>
      <c r="V7" s="40">
        <f t="shared" ref="V7:Z7" si="22">U7*$F7</f>
        <v>3</v>
      </c>
      <c r="W7" s="41">
        <v>1</v>
      </c>
      <c r="X7" s="40">
        <f t="shared" si="22"/>
        <v>3</v>
      </c>
      <c r="Y7" s="41">
        <v>1</v>
      </c>
      <c r="Z7" s="40">
        <f t="shared" si="22"/>
        <v>3</v>
      </c>
      <c r="AA7" s="41">
        <v>1</v>
      </c>
      <c r="AB7" s="40">
        <f t="shared" ref="AB7:AF7" si="23">AA7*$F7</f>
        <v>3</v>
      </c>
      <c r="AC7" s="41">
        <v>1</v>
      </c>
      <c r="AD7" s="40">
        <f t="shared" si="23"/>
        <v>3</v>
      </c>
      <c r="AE7" s="41">
        <v>0</v>
      </c>
      <c r="AF7" s="40">
        <f t="shared" si="23"/>
        <v>0</v>
      </c>
      <c r="AG7" s="41">
        <v>0</v>
      </c>
      <c r="AH7" s="40">
        <f t="shared" ref="AH7:AL7" si="24">AG7*$F7</f>
        <v>0</v>
      </c>
      <c r="AI7" s="41">
        <v>0</v>
      </c>
      <c r="AJ7" s="40">
        <f t="shared" si="24"/>
        <v>0</v>
      </c>
      <c r="AK7" s="41">
        <v>0</v>
      </c>
      <c r="AL7" s="40">
        <f t="shared" si="24"/>
        <v>0</v>
      </c>
      <c r="AM7" s="41">
        <v>0</v>
      </c>
      <c r="AN7" s="40">
        <f t="shared" ref="AN7:AR7" si="25">AM7*$F7</f>
        <v>0</v>
      </c>
      <c r="AO7" s="40">
        <v>0</v>
      </c>
      <c r="AP7" s="40">
        <f t="shared" si="25"/>
        <v>0</v>
      </c>
      <c r="AQ7" s="41">
        <v>0</v>
      </c>
      <c r="AR7" s="40">
        <f t="shared" si="25"/>
        <v>0</v>
      </c>
    </row>
    <row r="8" s="1" customFormat="1" ht="24.95" customHeight="1" spans="1:44">
      <c r="A8" s="13">
        <v>5</v>
      </c>
      <c r="B8" s="14" t="s">
        <v>38</v>
      </c>
      <c r="C8" s="15" t="s">
        <v>39</v>
      </c>
      <c r="D8" s="15" t="s">
        <v>103</v>
      </c>
      <c r="E8" s="6" t="s">
        <v>14</v>
      </c>
      <c r="F8" s="16">
        <v>2</v>
      </c>
      <c r="G8" s="17">
        <f t="shared" si="0"/>
        <v>9</v>
      </c>
      <c r="H8" s="18">
        <f t="shared" si="1"/>
        <v>18</v>
      </c>
      <c r="I8" s="38">
        <v>0</v>
      </c>
      <c r="J8" s="40">
        <f t="shared" ref="J8:N8" si="26">I8*$F8</f>
        <v>0</v>
      </c>
      <c r="K8" s="41">
        <v>1</v>
      </c>
      <c r="L8" s="40">
        <f t="shared" si="26"/>
        <v>2</v>
      </c>
      <c r="M8" s="41">
        <v>1</v>
      </c>
      <c r="N8" s="40">
        <f t="shared" si="26"/>
        <v>2</v>
      </c>
      <c r="O8" s="41">
        <v>1</v>
      </c>
      <c r="P8" s="40">
        <f t="shared" ref="P8:T8" si="27">O8*$F8</f>
        <v>2</v>
      </c>
      <c r="Q8" s="41">
        <v>1</v>
      </c>
      <c r="R8" s="40">
        <f t="shared" si="27"/>
        <v>2</v>
      </c>
      <c r="S8" s="41">
        <v>1</v>
      </c>
      <c r="T8" s="40">
        <f t="shared" si="27"/>
        <v>2</v>
      </c>
      <c r="U8" s="41">
        <v>1</v>
      </c>
      <c r="V8" s="40">
        <f t="shared" ref="V8:Z8" si="28">U8*$F8</f>
        <v>2</v>
      </c>
      <c r="W8" s="41">
        <v>1</v>
      </c>
      <c r="X8" s="40">
        <f t="shared" si="28"/>
        <v>2</v>
      </c>
      <c r="Y8" s="41">
        <v>1</v>
      </c>
      <c r="Z8" s="40">
        <f t="shared" si="28"/>
        <v>2</v>
      </c>
      <c r="AA8" s="41">
        <v>1</v>
      </c>
      <c r="AB8" s="40">
        <f t="shared" ref="AB8:AF8" si="29">AA8*$F8</f>
        <v>2</v>
      </c>
      <c r="AC8" s="41">
        <v>0</v>
      </c>
      <c r="AD8" s="40">
        <f t="shared" si="29"/>
        <v>0</v>
      </c>
      <c r="AE8" s="41">
        <v>0</v>
      </c>
      <c r="AF8" s="40">
        <f t="shared" si="29"/>
        <v>0</v>
      </c>
      <c r="AG8" s="41">
        <v>0</v>
      </c>
      <c r="AH8" s="40">
        <f t="shared" ref="AH8:AL8" si="30">AG8*$F8</f>
        <v>0</v>
      </c>
      <c r="AI8" s="41">
        <v>0</v>
      </c>
      <c r="AJ8" s="40">
        <f t="shared" si="30"/>
        <v>0</v>
      </c>
      <c r="AK8" s="41">
        <v>0</v>
      </c>
      <c r="AL8" s="40">
        <f t="shared" si="30"/>
        <v>0</v>
      </c>
      <c r="AM8" s="41">
        <v>0</v>
      </c>
      <c r="AN8" s="40">
        <f t="shared" ref="AN8:AR8" si="31">AM8*$F8</f>
        <v>0</v>
      </c>
      <c r="AO8" s="40">
        <v>0</v>
      </c>
      <c r="AP8" s="40">
        <f t="shared" si="31"/>
        <v>0</v>
      </c>
      <c r="AQ8" s="41">
        <v>0</v>
      </c>
      <c r="AR8" s="40">
        <f t="shared" si="31"/>
        <v>0</v>
      </c>
    </row>
    <row r="9" s="1" customFormat="1" ht="24.95" customHeight="1" spans="1:44">
      <c r="A9" s="13">
        <v>6</v>
      </c>
      <c r="B9" s="14" t="s">
        <v>44</v>
      </c>
      <c r="C9" s="15" t="s">
        <v>45</v>
      </c>
      <c r="D9" s="15" t="s">
        <v>104</v>
      </c>
      <c r="E9" s="6" t="s">
        <v>47</v>
      </c>
      <c r="F9" s="16">
        <v>8</v>
      </c>
      <c r="G9" s="17">
        <f t="shared" si="0"/>
        <v>2</v>
      </c>
      <c r="H9" s="18">
        <f t="shared" si="1"/>
        <v>16</v>
      </c>
      <c r="I9" s="38">
        <v>1</v>
      </c>
      <c r="J9" s="40">
        <f t="shared" ref="J9:N9" si="32">I9*$F9</f>
        <v>8</v>
      </c>
      <c r="K9" s="41">
        <v>1</v>
      </c>
      <c r="L9" s="40">
        <f t="shared" si="32"/>
        <v>8</v>
      </c>
      <c r="M9" s="41">
        <v>0</v>
      </c>
      <c r="N9" s="40">
        <f t="shared" si="32"/>
        <v>0</v>
      </c>
      <c r="O9" s="41">
        <v>0</v>
      </c>
      <c r="P9" s="40">
        <f t="shared" ref="P9:T9" si="33">O9*$F9</f>
        <v>0</v>
      </c>
      <c r="Q9" s="41">
        <v>0</v>
      </c>
      <c r="R9" s="40">
        <f t="shared" si="33"/>
        <v>0</v>
      </c>
      <c r="S9" s="41">
        <v>0</v>
      </c>
      <c r="T9" s="40">
        <f t="shared" si="33"/>
        <v>0</v>
      </c>
      <c r="U9" s="41">
        <v>0</v>
      </c>
      <c r="V9" s="40">
        <f t="shared" ref="V9:Z9" si="34">U9*$F9</f>
        <v>0</v>
      </c>
      <c r="W9" s="41">
        <v>0</v>
      </c>
      <c r="X9" s="40">
        <f t="shared" si="34"/>
        <v>0</v>
      </c>
      <c r="Y9" s="41">
        <v>0</v>
      </c>
      <c r="Z9" s="40">
        <f t="shared" si="34"/>
        <v>0</v>
      </c>
      <c r="AA9" s="41">
        <v>0</v>
      </c>
      <c r="AB9" s="40">
        <f t="shared" ref="AB9:AF9" si="35">AA9*$F9</f>
        <v>0</v>
      </c>
      <c r="AC9" s="41">
        <v>0</v>
      </c>
      <c r="AD9" s="40">
        <f t="shared" si="35"/>
        <v>0</v>
      </c>
      <c r="AE9" s="41">
        <v>0</v>
      </c>
      <c r="AF9" s="40">
        <f t="shared" si="35"/>
        <v>0</v>
      </c>
      <c r="AG9" s="41">
        <v>0</v>
      </c>
      <c r="AH9" s="40">
        <f t="shared" ref="AH9:AL9" si="36">AG9*$F9</f>
        <v>0</v>
      </c>
      <c r="AI9" s="41">
        <v>0</v>
      </c>
      <c r="AJ9" s="40">
        <f t="shared" si="36"/>
        <v>0</v>
      </c>
      <c r="AK9" s="41">
        <v>0</v>
      </c>
      <c r="AL9" s="40">
        <f t="shared" si="36"/>
        <v>0</v>
      </c>
      <c r="AM9" s="41">
        <v>0</v>
      </c>
      <c r="AN9" s="40">
        <f t="shared" ref="AN9:AR9" si="37">AM9*$F9</f>
        <v>0</v>
      </c>
      <c r="AO9" s="40">
        <v>0</v>
      </c>
      <c r="AP9" s="40">
        <f t="shared" si="37"/>
        <v>0</v>
      </c>
      <c r="AQ9" s="41">
        <v>0</v>
      </c>
      <c r="AR9" s="40">
        <f t="shared" si="37"/>
        <v>0</v>
      </c>
    </row>
    <row r="10" s="1" customFormat="1" ht="24.95" customHeight="1" spans="1:44">
      <c r="A10" s="13">
        <v>7</v>
      </c>
      <c r="B10" s="14" t="s">
        <v>48</v>
      </c>
      <c r="C10" s="15" t="s">
        <v>49</v>
      </c>
      <c r="D10" s="15" t="s">
        <v>105</v>
      </c>
      <c r="E10" s="21" t="s">
        <v>47</v>
      </c>
      <c r="F10" s="16">
        <v>15</v>
      </c>
      <c r="G10" s="17">
        <f t="shared" si="0"/>
        <v>4</v>
      </c>
      <c r="H10" s="18">
        <f t="shared" si="1"/>
        <v>60</v>
      </c>
      <c r="I10" s="38">
        <v>0</v>
      </c>
      <c r="J10" s="40">
        <f t="shared" ref="J10:N10" si="38">I10*$F10</f>
        <v>0</v>
      </c>
      <c r="K10" s="41">
        <v>0</v>
      </c>
      <c r="L10" s="40">
        <f t="shared" si="38"/>
        <v>0</v>
      </c>
      <c r="M10" s="41">
        <v>0</v>
      </c>
      <c r="N10" s="40">
        <f t="shared" si="38"/>
        <v>0</v>
      </c>
      <c r="O10" s="41">
        <v>0</v>
      </c>
      <c r="P10" s="40">
        <f t="shared" ref="P10:T10" si="39">O10*$F10</f>
        <v>0</v>
      </c>
      <c r="Q10" s="41">
        <v>0</v>
      </c>
      <c r="R10" s="40">
        <f t="shared" si="39"/>
        <v>0</v>
      </c>
      <c r="S10" s="41">
        <v>0</v>
      </c>
      <c r="T10" s="40">
        <f t="shared" si="39"/>
        <v>0</v>
      </c>
      <c r="U10" s="41">
        <v>0</v>
      </c>
      <c r="V10" s="40">
        <f t="shared" ref="V10:Z10" si="40">U10*$F10</f>
        <v>0</v>
      </c>
      <c r="W10" s="41">
        <v>1</v>
      </c>
      <c r="X10" s="40">
        <f t="shared" si="40"/>
        <v>15</v>
      </c>
      <c r="Y10" s="41">
        <v>1</v>
      </c>
      <c r="Z10" s="40">
        <f t="shared" si="40"/>
        <v>15</v>
      </c>
      <c r="AA10" s="41">
        <v>1</v>
      </c>
      <c r="AB10" s="40">
        <f t="shared" ref="AB10:AF10" si="41">AA10*$F10</f>
        <v>15</v>
      </c>
      <c r="AC10" s="41">
        <v>1</v>
      </c>
      <c r="AD10" s="40">
        <f t="shared" si="41"/>
        <v>15</v>
      </c>
      <c r="AE10" s="41">
        <v>0</v>
      </c>
      <c r="AF10" s="40">
        <f t="shared" si="41"/>
        <v>0</v>
      </c>
      <c r="AG10" s="41">
        <v>0</v>
      </c>
      <c r="AH10" s="40">
        <f t="shared" ref="AH10:AL10" si="42">AG10*$F10</f>
        <v>0</v>
      </c>
      <c r="AI10" s="41">
        <v>0</v>
      </c>
      <c r="AJ10" s="40">
        <f t="shared" si="42"/>
        <v>0</v>
      </c>
      <c r="AK10" s="41">
        <v>0</v>
      </c>
      <c r="AL10" s="40">
        <f t="shared" si="42"/>
        <v>0</v>
      </c>
      <c r="AM10" s="41">
        <v>0</v>
      </c>
      <c r="AN10" s="40">
        <f t="shared" ref="AN10:AR10" si="43">AM10*$F10</f>
        <v>0</v>
      </c>
      <c r="AO10" s="40">
        <v>0</v>
      </c>
      <c r="AP10" s="40">
        <f t="shared" si="43"/>
        <v>0</v>
      </c>
      <c r="AQ10" s="41">
        <v>0</v>
      </c>
      <c r="AR10" s="40">
        <f t="shared" si="43"/>
        <v>0</v>
      </c>
    </row>
    <row r="11" s="1" customFormat="1" ht="24.95" customHeight="1" spans="1:44">
      <c r="A11" s="13">
        <v>8</v>
      </c>
      <c r="B11" s="14" t="s">
        <v>51</v>
      </c>
      <c r="C11" s="15"/>
      <c r="D11" s="15"/>
      <c r="E11" s="21" t="s">
        <v>14</v>
      </c>
      <c r="F11" s="16">
        <v>0.6</v>
      </c>
      <c r="G11" s="17">
        <f t="shared" si="0"/>
        <v>2</v>
      </c>
      <c r="H11" s="18">
        <f t="shared" si="1"/>
        <v>1.2</v>
      </c>
      <c r="I11" s="38">
        <v>1</v>
      </c>
      <c r="J11" s="40">
        <f t="shared" ref="J11:N11" si="44">I11*$F11</f>
        <v>0.6</v>
      </c>
      <c r="K11" s="41">
        <v>0</v>
      </c>
      <c r="L11" s="40">
        <f t="shared" si="44"/>
        <v>0</v>
      </c>
      <c r="M11" s="41">
        <v>0</v>
      </c>
      <c r="N11" s="40">
        <f t="shared" si="44"/>
        <v>0</v>
      </c>
      <c r="O11" s="41">
        <v>0</v>
      </c>
      <c r="P11" s="40">
        <f t="shared" ref="P11:T11" si="45">O11*$F11</f>
        <v>0</v>
      </c>
      <c r="Q11" s="41">
        <v>0</v>
      </c>
      <c r="R11" s="40">
        <f t="shared" si="45"/>
        <v>0</v>
      </c>
      <c r="S11" s="41">
        <v>0</v>
      </c>
      <c r="T11" s="40">
        <f t="shared" si="45"/>
        <v>0</v>
      </c>
      <c r="U11" s="41">
        <v>0</v>
      </c>
      <c r="V11" s="40">
        <f t="shared" ref="V11:Z11" si="46">U11*$F11</f>
        <v>0</v>
      </c>
      <c r="W11" s="41">
        <v>0</v>
      </c>
      <c r="X11" s="40">
        <f t="shared" si="46"/>
        <v>0</v>
      </c>
      <c r="Y11" s="41">
        <v>0</v>
      </c>
      <c r="Z11" s="40">
        <f t="shared" si="46"/>
        <v>0</v>
      </c>
      <c r="AA11" s="41">
        <v>0</v>
      </c>
      <c r="AB11" s="40">
        <f t="shared" ref="AB11:AF11" si="47">AA11*$F11</f>
        <v>0</v>
      </c>
      <c r="AC11" s="41">
        <v>1</v>
      </c>
      <c r="AD11" s="40">
        <f t="shared" si="47"/>
        <v>0.6</v>
      </c>
      <c r="AE11" s="41">
        <v>0</v>
      </c>
      <c r="AF11" s="40">
        <f t="shared" si="47"/>
        <v>0</v>
      </c>
      <c r="AG11" s="41">
        <v>0</v>
      </c>
      <c r="AH11" s="40">
        <f t="shared" ref="AH11:AL11" si="48">AG11*$F11</f>
        <v>0</v>
      </c>
      <c r="AI11" s="41">
        <v>0</v>
      </c>
      <c r="AJ11" s="40">
        <f t="shared" si="48"/>
        <v>0</v>
      </c>
      <c r="AK11" s="41">
        <v>0</v>
      </c>
      <c r="AL11" s="40">
        <f t="shared" si="48"/>
        <v>0</v>
      </c>
      <c r="AM11" s="41">
        <v>0</v>
      </c>
      <c r="AN11" s="40">
        <f t="shared" ref="AN11:AR11" si="49">AM11*$F11</f>
        <v>0</v>
      </c>
      <c r="AO11" s="40">
        <v>0</v>
      </c>
      <c r="AP11" s="40">
        <f t="shared" si="49"/>
        <v>0</v>
      </c>
      <c r="AQ11" s="41">
        <v>0</v>
      </c>
      <c r="AR11" s="40">
        <f t="shared" si="49"/>
        <v>0</v>
      </c>
    </row>
    <row r="12" s="1" customFormat="1" ht="24.95" customHeight="1" spans="1:44">
      <c r="A12" s="13">
        <v>9</v>
      </c>
      <c r="B12" s="14" t="s">
        <v>106</v>
      </c>
      <c r="C12" s="15"/>
      <c r="D12" s="15" t="s">
        <v>107</v>
      </c>
      <c r="E12" s="6" t="s">
        <v>47</v>
      </c>
      <c r="F12" s="16">
        <v>12</v>
      </c>
      <c r="G12" s="17">
        <f t="shared" si="0"/>
        <v>2</v>
      </c>
      <c r="H12" s="18">
        <f t="shared" si="1"/>
        <v>24</v>
      </c>
      <c r="I12" s="38">
        <v>1</v>
      </c>
      <c r="J12" s="40">
        <f t="shared" ref="J12:N12" si="50">I12*$F12</f>
        <v>12</v>
      </c>
      <c r="K12" s="41">
        <v>0</v>
      </c>
      <c r="L12" s="40">
        <f t="shared" si="50"/>
        <v>0</v>
      </c>
      <c r="M12" s="41">
        <v>0</v>
      </c>
      <c r="N12" s="40">
        <f t="shared" si="50"/>
        <v>0</v>
      </c>
      <c r="O12" s="41">
        <v>0</v>
      </c>
      <c r="P12" s="40">
        <f t="shared" ref="P12:T12" si="51">O12*$F12</f>
        <v>0</v>
      </c>
      <c r="Q12" s="41">
        <v>0</v>
      </c>
      <c r="R12" s="40">
        <f t="shared" si="51"/>
        <v>0</v>
      </c>
      <c r="S12" s="41">
        <v>0</v>
      </c>
      <c r="T12" s="40">
        <f t="shared" si="51"/>
        <v>0</v>
      </c>
      <c r="U12" s="41">
        <v>0</v>
      </c>
      <c r="V12" s="40">
        <f t="shared" ref="V12:Z12" si="52">U12*$F12</f>
        <v>0</v>
      </c>
      <c r="W12" s="41">
        <v>0</v>
      </c>
      <c r="X12" s="40">
        <f t="shared" si="52"/>
        <v>0</v>
      </c>
      <c r="Y12" s="41">
        <v>0</v>
      </c>
      <c r="Z12" s="40">
        <f t="shared" si="52"/>
        <v>0</v>
      </c>
      <c r="AA12" s="41">
        <v>0</v>
      </c>
      <c r="AB12" s="40">
        <f t="shared" ref="AB12:AF12" si="53">AA12*$F12</f>
        <v>0</v>
      </c>
      <c r="AC12" s="41">
        <v>1</v>
      </c>
      <c r="AD12" s="40">
        <f t="shared" si="53"/>
        <v>12</v>
      </c>
      <c r="AE12" s="41">
        <v>0</v>
      </c>
      <c r="AF12" s="40">
        <f t="shared" si="53"/>
        <v>0</v>
      </c>
      <c r="AG12" s="41">
        <v>0</v>
      </c>
      <c r="AH12" s="40">
        <f t="shared" ref="AH12:AL12" si="54">AG12*$F12</f>
        <v>0</v>
      </c>
      <c r="AI12" s="41">
        <v>0</v>
      </c>
      <c r="AJ12" s="40">
        <f t="shared" si="54"/>
        <v>0</v>
      </c>
      <c r="AK12" s="41">
        <v>0</v>
      </c>
      <c r="AL12" s="40">
        <f t="shared" si="54"/>
        <v>0</v>
      </c>
      <c r="AM12" s="41">
        <v>0</v>
      </c>
      <c r="AN12" s="40">
        <f t="shared" ref="AN12:AR12" si="55">AM12*$F12</f>
        <v>0</v>
      </c>
      <c r="AO12" s="40">
        <v>0</v>
      </c>
      <c r="AP12" s="40">
        <f t="shared" si="55"/>
        <v>0</v>
      </c>
      <c r="AQ12" s="41">
        <v>0</v>
      </c>
      <c r="AR12" s="40">
        <f t="shared" si="55"/>
        <v>0</v>
      </c>
    </row>
    <row r="13" s="1" customFormat="1" ht="24.95" customHeight="1" spans="1:44">
      <c r="A13" s="13">
        <v>10</v>
      </c>
      <c r="B13" s="14" t="s">
        <v>108</v>
      </c>
      <c r="C13" s="15" t="s">
        <v>109</v>
      </c>
      <c r="D13" s="15" t="s">
        <v>110</v>
      </c>
      <c r="E13" s="6" t="s">
        <v>14</v>
      </c>
      <c r="F13" s="16">
        <v>2</v>
      </c>
      <c r="G13" s="17">
        <f t="shared" si="0"/>
        <v>2</v>
      </c>
      <c r="H13" s="18">
        <f t="shared" si="1"/>
        <v>4</v>
      </c>
      <c r="I13" s="38">
        <v>1</v>
      </c>
      <c r="J13" s="40">
        <f t="shared" ref="J13:N13" si="56">I13*$F13</f>
        <v>2</v>
      </c>
      <c r="K13" s="41">
        <v>0</v>
      </c>
      <c r="L13" s="40">
        <f t="shared" si="56"/>
        <v>0</v>
      </c>
      <c r="M13" s="41">
        <v>0</v>
      </c>
      <c r="N13" s="40">
        <f t="shared" si="56"/>
        <v>0</v>
      </c>
      <c r="O13" s="41">
        <v>0</v>
      </c>
      <c r="P13" s="40">
        <f t="shared" ref="P13:T13" si="57">O13*$F13</f>
        <v>0</v>
      </c>
      <c r="Q13" s="41">
        <v>0</v>
      </c>
      <c r="R13" s="40">
        <f t="shared" si="57"/>
        <v>0</v>
      </c>
      <c r="S13" s="41">
        <v>0</v>
      </c>
      <c r="T13" s="40">
        <f t="shared" si="57"/>
        <v>0</v>
      </c>
      <c r="U13" s="41">
        <v>0</v>
      </c>
      <c r="V13" s="40">
        <f t="shared" ref="V13:Z13" si="58">U13*$F13</f>
        <v>0</v>
      </c>
      <c r="W13" s="41">
        <v>0</v>
      </c>
      <c r="X13" s="40">
        <f t="shared" si="58"/>
        <v>0</v>
      </c>
      <c r="Y13" s="41">
        <v>0</v>
      </c>
      <c r="Z13" s="40">
        <f t="shared" si="58"/>
        <v>0</v>
      </c>
      <c r="AA13" s="41">
        <v>0</v>
      </c>
      <c r="AB13" s="40">
        <f t="shared" ref="AB13:AF13" si="59">AA13*$F13</f>
        <v>0</v>
      </c>
      <c r="AC13" s="41">
        <v>1</v>
      </c>
      <c r="AD13" s="40">
        <f t="shared" si="59"/>
        <v>2</v>
      </c>
      <c r="AE13" s="41">
        <v>0</v>
      </c>
      <c r="AF13" s="40">
        <f t="shared" si="59"/>
        <v>0</v>
      </c>
      <c r="AG13" s="41">
        <v>0</v>
      </c>
      <c r="AH13" s="40">
        <f t="shared" ref="AH13:AL13" si="60">AG13*$F13</f>
        <v>0</v>
      </c>
      <c r="AI13" s="41">
        <v>0</v>
      </c>
      <c r="AJ13" s="40">
        <f t="shared" si="60"/>
        <v>0</v>
      </c>
      <c r="AK13" s="41">
        <v>0</v>
      </c>
      <c r="AL13" s="40">
        <f t="shared" si="60"/>
        <v>0</v>
      </c>
      <c r="AM13" s="41">
        <v>0</v>
      </c>
      <c r="AN13" s="40">
        <f t="shared" ref="AN13:AR13" si="61">AM13*$F13</f>
        <v>0</v>
      </c>
      <c r="AO13" s="40">
        <v>0</v>
      </c>
      <c r="AP13" s="40">
        <f t="shared" si="61"/>
        <v>0</v>
      </c>
      <c r="AQ13" s="41">
        <v>0</v>
      </c>
      <c r="AR13" s="40">
        <f t="shared" si="61"/>
        <v>0</v>
      </c>
    </row>
    <row r="14" s="1" customFormat="1" ht="24.95" customHeight="1" spans="1:44">
      <c r="A14" s="13">
        <v>11</v>
      </c>
      <c r="B14" s="14" t="s">
        <v>111</v>
      </c>
      <c r="C14" s="15" t="s">
        <v>112</v>
      </c>
      <c r="D14" s="15" t="s">
        <v>113</v>
      </c>
      <c r="E14" s="6" t="s">
        <v>14</v>
      </c>
      <c r="F14" s="16">
        <v>0.15</v>
      </c>
      <c r="G14" s="17">
        <f t="shared" si="0"/>
        <v>1</v>
      </c>
      <c r="H14" s="18">
        <f t="shared" si="1"/>
        <v>0.15</v>
      </c>
      <c r="I14" s="38">
        <v>0</v>
      </c>
      <c r="J14" s="40">
        <f t="shared" ref="J14:N14" si="62">I14*$F14</f>
        <v>0</v>
      </c>
      <c r="K14" s="41">
        <v>0</v>
      </c>
      <c r="L14" s="40">
        <f t="shared" si="62"/>
        <v>0</v>
      </c>
      <c r="M14" s="41">
        <v>0</v>
      </c>
      <c r="N14" s="40">
        <f t="shared" si="62"/>
        <v>0</v>
      </c>
      <c r="O14" s="41">
        <v>0</v>
      </c>
      <c r="P14" s="40">
        <f t="shared" ref="P14:T14" si="63">O14*$F14</f>
        <v>0</v>
      </c>
      <c r="Q14" s="41">
        <v>0</v>
      </c>
      <c r="R14" s="40">
        <f t="shared" si="63"/>
        <v>0</v>
      </c>
      <c r="S14" s="41">
        <v>0</v>
      </c>
      <c r="T14" s="40">
        <f t="shared" si="63"/>
        <v>0</v>
      </c>
      <c r="U14" s="41">
        <v>0</v>
      </c>
      <c r="V14" s="40">
        <f t="shared" ref="V14:Z14" si="64">U14*$F14</f>
        <v>0</v>
      </c>
      <c r="W14" s="41">
        <v>0</v>
      </c>
      <c r="X14" s="40">
        <f t="shared" si="64"/>
        <v>0</v>
      </c>
      <c r="Y14" s="41">
        <v>0</v>
      </c>
      <c r="Z14" s="40">
        <f t="shared" si="64"/>
        <v>0</v>
      </c>
      <c r="AA14" s="41">
        <v>0</v>
      </c>
      <c r="AB14" s="40">
        <f t="shared" ref="AB14:AF14" si="65">AA14*$F14</f>
        <v>0</v>
      </c>
      <c r="AC14" s="41">
        <v>1</v>
      </c>
      <c r="AD14" s="40">
        <f t="shared" si="65"/>
        <v>0.15</v>
      </c>
      <c r="AE14" s="41">
        <v>0</v>
      </c>
      <c r="AF14" s="40">
        <f t="shared" si="65"/>
        <v>0</v>
      </c>
      <c r="AG14" s="41">
        <v>0</v>
      </c>
      <c r="AH14" s="40">
        <f t="shared" ref="AH14:AL14" si="66">AG14*$F14</f>
        <v>0</v>
      </c>
      <c r="AI14" s="41">
        <v>0</v>
      </c>
      <c r="AJ14" s="40">
        <f t="shared" si="66"/>
        <v>0</v>
      </c>
      <c r="AK14" s="41">
        <v>0</v>
      </c>
      <c r="AL14" s="40">
        <f t="shared" si="66"/>
        <v>0</v>
      </c>
      <c r="AM14" s="41">
        <v>0</v>
      </c>
      <c r="AN14" s="40">
        <f t="shared" ref="AN14:AR14" si="67">AM14*$F14</f>
        <v>0</v>
      </c>
      <c r="AO14" s="40">
        <v>0</v>
      </c>
      <c r="AP14" s="40">
        <f t="shared" si="67"/>
        <v>0</v>
      </c>
      <c r="AQ14" s="41">
        <v>0</v>
      </c>
      <c r="AR14" s="40">
        <f t="shared" si="67"/>
        <v>0</v>
      </c>
    </row>
    <row r="15" s="1" customFormat="1" ht="24.95" customHeight="1" spans="1:44">
      <c r="A15" s="13">
        <v>12</v>
      </c>
      <c r="B15" s="14" t="s">
        <v>41</v>
      </c>
      <c r="C15" s="15" t="s">
        <v>42</v>
      </c>
      <c r="D15" s="15" t="s">
        <v>114</v>
      </c>
      <c r="E15" s="6" t="s">
        <v>14</v>
      </c>
      <c r="F15" s="16">
        <v>1.4</v>
      </c>
      <c r="G15" s="17">
        <v>2</v>
      </c>
      <c r="H15" s="18">
        <f t="shared" si="1"/>
        <v>2.8</v>
      </c>
      <c r="I15" s="38">
        <v>1</v>
      </c>
      <c r="J15" s="40">
        <f t="shared" ref="J15:N15" si="68">I15*$F15</f>
        <v>1.4</v>
      </c>
      <c r="K15" s="41">
        <v>0</v>
      </c>
      <c r="L15" s="40">
        <f t="shared" si="68"/>
        <v>0</v>
      </c>
      <c r="M15" s="41">
        <v>0</v>
      </c>
      <c r="N15" s="40">
        <f t="shared" si="68"/>
        <v>0</v>
      </c>
      <c r="O15" s="41">
        <v>0</v>
      </c>
      <c r="P15" s="40">
        <f t="shared" ref="P15:T15" si="69">O15*$F15</f>
        <v>0</v>
      </c>
      <c r="Q15" s="41">
        <v>0</v>
      </c>
      <c r="R15" s="40">
        <f t="shared" si="69"/>
        <v>0</v>
      </c>
      <c r="S15" s="41">
        <v>0</v>
      </c>
      <c r="T15" s="40">
        <f t="shared" si="69"/>
        <v>0</v>
      </c>
      <c r="U15" s="41">
        <v>0</v>
      </c>
      <c r="V15" s="40">
        <f t="shared" ref="V15:Z15" si="70">U15*$F15</f>
        <v>0</v>
      </c>
      <c r="W15" s="41">
        <v>0</v>
      </c>
      <c r="X15" s="40">
        <f t="shared" si="70"/>
        <v>0</v>
      </c>
      <c r="Y15" s="41">
        <v>0</v>
      </c>
      <c r="Z15" s="40">
        <f t="shared" si="70"/>
        <v>0</v>
      </c>
      <c r="AA15" s="41">
        <v>0</v>
      </c>
      <c r="AB15" s="40">
        <f t="shared" ref="AB15:AB19" si="71">AA15*$F15</f>
        <v>0</v>
      </c>
      <c r="AC15" s="41">
        <v>1</v>
      </c>
      <c r="AD15" s="40">
        <f t="shared" ref="AD15:AD19" si="72">AC15*$F15</f>
        <v>1.4</v>
      </c>
      <c r="AE15" s="41"/>
      <c r="AF15" s="40"/>
      <c r="AG15" s="41"/>
      <c r="AH15" s="40"/>
      <c r="AI15" s="41"/>
      <c r="AJ15" s="40"/>
      <c r="AK15" s="41"/>
      <c r="AL15" s="40"/>
      <c r="AM15" s="41"/>
      <c r="AN15" s="40"/>
      <c r="AO15" s="40"/>
      <c r="AP15" s="40"/>
      <c r="AQ15" s="41"/>
      <c r="AR15" s="40"/>
    </row>
    <row r="16" s="1" customFormat="1" ht="24.95" customHeight="1" spans="1:44">
      <c r="A16" s="13">
        <v>13</v>
      </c>
      <c r="B16" s="14" t="s">
        <v>60</v>
      </c>
      <c r="C16" s="15" t="s">
        <v>61</v>
      </c>
      <c r="D16" s="15"/>
      <c r="E16" s="6" t="s">
        <v>14</v>
      </c>
      <c r="F16" s="16">
        <v>0.5</v>
      </c>
      <c r="G16" s="17">
        <f t="shared" ref="G16:G19" si="73">I16+K16+M16+O16+Q16+S16+U16+W16+Y16+AA16+AC16+AE16+AI16+AK16+AM16+AG16+AO16+AQ16</f>
        <v>11</v>
      </c>
      <c r="H16" s="18">
        <f t="shared" si="1"/>
        <v>5.5</v>
      </c>
      <c r="I16" s="38">
        <v>1</v>
      </c>
      <c r="J16" s="40">
        <f t="shared" ref="J16:N16" si="74">I16*$F16</f>
        <v>0.5</v>
      </c>
      <c r="K16" s="41">
        <v>1</v>
      </c>
      <c r="L16" s="40">
        <f t="shared" si="74"/>
        <v>0.5</v>
      </c>
      <c r="M16" s="41">
        <v>1</v>
      </c>
      <c r="N16" s="40">
        <f t="shared" si="74"/>
        <v>0.5</v>
      </c>
      <c r="O16" s="41">
        <v>1</v>
      </c>
      <c r="P16" s="40">
        <f t="shared" ref="P16:T16" si="75">O16*$F16</f>
        <v>0.5</v>
      </c>
      <c r="Q16" s="41">
        <v>1</v>
      </c>
      <c r="R16" s="40">
        <f t="shared" si="75"/>
        <v>0.5</v>
      </c>
      <c r="S16" s="41">
        <v>1</v>
      </c>
      <c r="T16" s="40">
        <f t="shared" si="75"/>
        <v>0.5</v>
      </c>
      <c r="U16" s="41">
        <v>1</v>
      </c>
      <c r="V16" s="40">
        <f t="shared" ref="V16:Z16" si="76">U16*$F16</f>
        <v>0.5</v>
      </c>
      <c r="W16" s="41">
        <v>1</v>
      </c>
      <c r="X16" s="40">
        <f t="shared" si="76"/>
        <v>0.5</v>
      </c>
      <c r="Y16" s="41">
        <v>1</v>
      </c>
      <c r="Z16" s="40">
        <f t="shared" si="76"/>
        <v>0.5</v>
      </c>
      <c r="AA16" s="41">
        <v>1</v>
      </c>
      <c r="AB16" s="40">
        <f t="shared" si="71"/>
        <v>0.5</v>
      </c>
      <c r="AC16" s="41">
        <v>1</v>
      </c>
      <c r="AD16" s="40">
        <f t="shared" si="72"/>
        <v>0.5</v>
      </c>
      <c r="AE16" s="41">
        <v>0</v>
      </c>
      <c r="AF16" s="40">
        <f t="shared" ref="AF16:AF19" si="77">AE16*F16</f>
        <v>0</v>
      </c>
      <c r="AG16" s="41">
        <v>0</v>
      </c>
      <c r="AH16" s="40">
        <f t="shared" ref="AH16:AL16" si="78">AG16*$F16</f>
        <v>0</v>
      </c>
      <c r="AI16" s="41">
        <v>0</v>
      </c>
      <c r="AJ16" s="40">
        <f t="shared" si="78"/>
        <v>0</v>
      </c>
      <c r="AK16" s="41">
        <v>0</v>
      </c>
      <c r="AL16" s="40">
        <f t="shared" si="78"/>
        <v>0</v>
      </c>
      <c r="AM16" s="41">
        <v>0</v>
      </c>
      <c r="AN16" s="40">
        <f t="shared" ref="AN16:AR16" si="79">AM16*$F16</f>
        <v>0</v>
      </c>
      <c r="AO16" s="40">
        <v>0</v>
      </c>
      <c r="AP16" s="40">
        <f t="shared" si="79"/>
        <v>0</v>
      </c>
      <c r="AQ16" s="41">
        <v>0</v>
      </c>
      <c r="AR16" s="40">
        <f t="shared" si="79"/>
        <v>0</v>
      </c>
    </row>
    <row r="17" s="1" customFormat="1" ht="24.95" customHeight="1" spans="1:44">
      <c r="A17" s="13">
        <v>14</v>
      </c>
      <c r="B17" s="14" t="s">
        <v>115</v>
      </c>
      <c r="C17" s="22"/>
      <c r="D17" s="22" t="s">
        <v>116</v>
      </c>
      <c r="E17" s="6" t="s">
        <v>83</v>
      </c>
      <c r="F17" s="19">
        <v>15</v>
      </c>
      <c r="G17" s="23">
        <v>1</v>
      </c>
      <c r="H17" s="19">
        <v>15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</row>
    <row r="18" s="1" customFormat="1" ht="24.95" customHeight="1" spans="1:44">
      <c r="A18" s="13">
        <v>15</v>
      </c>
      <c r="B18" s="24" t="s">
        <v>117</v>
      </c>
      <c r="C18" s="15" t="s">
        <v>118</v>
      </c>
      <c r="D18" s="15" t="s">
        <v>119</v>
      </c>
      <c r="E18" s="6" t="s">
        <v>14</v>
      </c>
      <c r="F18" s="16">
        <v>0.6</v>
      </c>
      <c r="G18" s="17">
        <f t="shared" si="73"/>
        <v>2</v>
      </c>
      <c r="H18" s="18">
        <f t="shared" ref="H18:H25" si="80">J18+L18+N18+P18+R18+T18+V18+X18+Z18+AB18+AD18+AF18+AH18+AJ18+AL18+AN18+AP18+AR18</f>
        <v>1.2</v>
      </c>
      <c r="I18" s="38">
        <v>0</v>
      </c>
      <c r="J18" s="40">
        <f t="shared" ref="J18:N18" si="81">I18*$F18</f>
        <v>0</v>
      </c>
      <c r="K18" s="41">
        <v>0</v>
      </c>
      <c r="L18" s="40">
        <f t="shared" si="81"/>
        <v>0</v>
      </c>
      <c r="M18" s="41">
        <v>0</v>
      </c>
      <c r="N18" s="40">
        <f t="shared" si="81"/>
        <v>0</v>
      </c>
      <c r="O18" s="41">
        <v>0</v>
      </c>
      <c r="P18" s="40">
        <f t="shared" ref="P18:T18" si="82">O18*$F18</f>
        <v>0</v>
      </c>
      <c r="Q18" s="41">
        <v>0</v>
      </c>
      <c r="R18" s="40">
        <f t="shared" si="82"/>
        <v>0</v>
      </c>
      <c r="S18" s="41">
        <v>0</v>
      </c>
      <c r="T18" s="40">
        <f t="shared" si="82"/>
        <v>0</v>
      </c>
      <c r="U18" s="41">
        <v>0</v>
      </c>
      <c r="V18" s="40">
        <f t="shared" ref="V18:Z18" si="83">U18*$F18</f>
        <v>0</v>
      </c>
      <c r="W18" s="41">
        <v>0</v>
      </c>
      <c r="X18" s="40">
        <f t="shared" si="83"/>
        <v>0</v>
      </c>
      <c r="Y18" s="41">
        <v>0</v>
      </c>
      <c r="Z18" s="40">
        <f t="shared" si="83"/>
        <v>0</v>
      </c>
      <c r="AA18" s="41">
        <v>0</v>
      </c>
      <c r="AB18" s="40">
        <f t="shared" si="71"/>
        <v>0</v>
      </c>
      <c r="AC18" s="41">
        <v>0</v>
      </c>
      <c r="AD18" s="40">
        <f t="shared" si="72"/>
        <v>0</v>
      </c>
      <c r="AE18" s="41">
        <v>2</v>
      </c>
      <c r="AF18" s="40">
        <f t="shared" si="77"/>
        <v>1.2</v>
      </c>
      <c r="AG18" s="41">
        <v>0</v>
      </c>
      <c r="AH18" s="40">
        <f t="shared" ref="AH18:AL18" si="84">AG18*$F18</f>
        <v>0</v>
      </c>
      <c r="AI18" s="41">
        <v>0</v>
      </c>
      <c r="AJ18" s="40">
        <f t="shared" si="84"/>
        <v>0</v>
      </c>
      <c r="AK18" s="41">
        <v>0</v>
      </c>
      <c r="AL18" s="40">
        <f t="shared" si="84"/>
        <v>0</v>
      </c>
      <c r="AM18" s="41">
        <v>0</v>
      </c>
      <c r="AN18" s="40">
        <f t="shared" ref="AN18:AR18" si="85">AM18*$F18</f>
        <v>0</v>
      </c>
      <c r="AO18" s="40">
        <v>0</v>
      </c>
      <c r="AP18" s="40">
        <f t="shared" si="85"/>
        <v>0</v>
      </c>
      <c r="AQ18" s="41">
        <v>0</v>
      </c>
      <c r="AR18" s="40">
        <f t="shared" si="85"/>
        <v>0</v>
      </c>
    </row>
    <row r="19" s="1" customFormat="1" ht="24.95" customHeight="1" spans="1:44">
      <c r="A19" s="13">
        <v>16</v>
      </c>
      <c r="B19" s="24" t="s">
        <v>120</v>
      </c>
      <c r="C19" s="15" t="s">
        <v>121</v>
      </c>
      <c r="D19" s="15" t="s">
        <v>122</v>
      </c>
      <c r="E19" s="6" t="s">
        <v>14</v>
      </c>
      <c r="F19" s="16">
        <v>0.7</v>
      </c>
      <c r="G19" s="17">
        <f t="shared" si="73"/>
        <v>1</v>
      </c>
      <c r="H19" s="18">
        <f t="shared" si="80"/>
        <v>0.7</v>
      </c>
      <c r="I19" s="38">
        <v>0</v>
      </c>
      <c r="J19" s="40">
        <f t="shared" ref="J19:N19" si="86">I19*$F19</f>
        <v>0</v>
      </c>
      <c r="K19" s="38">
        <v>0</v>
      </c>
      <c r="L19" s="40">
        <f t="shared" si="86"/>
        <v>0</v>
      </c>
      <c r="M19" s="38">
        <v>0</v>
      </c>
      <c r="N19" s="40">
        <f t="shared" si="86"/>
        <v>0</v>
      </c>
      <c r="O19" s="38">
        <v>0</v>
      </c>
      <c r="P19" s="40">
        <f t="shared" ref="P19:T19" si="87">O19*$F19</f>
        <v>0</v>
      </c>
      <c r="Q19" s="38">
        <v>0</v>
      </c>
      <c r="R19" s="40">
        <f t="shared" si="87"/>
        <v>0</v>
      </c>
      <c r="S19" s="38">
        <v>0</v>
      </c>
      <c r="T19" s="40">
        <f t="shared" si="87"/>
        <v>0</v>
      </c>
      <c r="U19" s="38">
        <v>0</v>
      </c>
      <c r="V19" s="40">
        <f t="shared" ref="V19:Z19" si="88">U19*$F19</f>
        <v>0</v>
      </c>
      <c r="W19" s="38">
        <v>0</v>
      </c>
      <c r="X19" s="40">
        <f t="shared" si="88"/>
        <v>0</v>
      </c>
      <c r="Y19" s="38">
        <v>0</v>
      </c>
      <c r="Z19" s="40">
        <f t="shared" si="88"/>
        <v>0</v>
      </c>
      <c r="AA19" s="38">
        <v>0</v>
      </c>
      <c r="AB19" s="40">
        <f t="shared" si="71"/>
        <v>0</v>
      </c>
      <c r="AC19" s="38">
        <v>0</v>
      </c>
      <c r="AD19" s="40">
        <f t="shared" si="72"/>
        <v>0</v>
      </c>
      <c r="AE19" s="41">
        <v>1</v>
      </c>
      <c r="AF19" s="40">
        <f t="shared" si="77"/>
        <v>0.7</v>
      </c>
      <c r="AG19" s="41">
        <v>0</v>
      </c>
      <c r="AH19" s="40">
        <f t="shared" ref="AH19:AL19" si="89">AG19*$F19</f>
        <v>0</v>
      </c>
      <c r="AI19" s="38">
        <v>0</v>
      </c>
      <c r="AJ19" s="40">
        <f t="shared" si="89"/>
        <v>0</v>
      </c>
      <c r="AK19" s="38">
        <v>0</v>
      </c>
      <c r="AL19" s="40">
        <f t="shared" si="89"/>
        <v>0</v>
      </c>
      <c r="AM19" s="38">
        <v>0</v>
      </c>
      <c r="AN19" s="40">
        <f t="shared" ref="AN19:AR19" si="90">AM19*$F19</f>
        <v>0</v>
      </c>
      <c r="AO19" s="41">
        <v>0</v>
      </c>
      <c r="AP19" s="40">
        <f t="shared" si="90"/>
        <v>0</v>
      </c>
      <c r="AQ19" s="41">
        <v>0</v>
      </c>
      <c r="AR19" s="40">
        <f t="shared" si="90"/>
        <v>0</v>
      </c>
    </row>
    <row r="20" s="1" customFormat="1" ht="24.95" customHeight="1" spans="1:44">
      <c r="A20" s="11" t="s">
        <v>123</v>
      </c>
      <c r="B20" s="11"/>
      <c r="C20" s="25"/>
      <c r="D20" s="15"/>
      <c r="E20" s="6"/>
      <c r="F20" s="16"/>
      <c r="G20" s="17"/>
      <c r="H20" s="18"/>
      <c r="I20" s="38"/>
      <c r="J20" s="40"/>
      <c r="K20" s="41"/>
      <c r="L20" s="40"/>
      <c r="M20" s="41"/>
      <c r="N20" s="40"/>
      <c r="O20" s="41"/>
      <c r="P20" s="40"/>
      <c r="Q20" s="41"/>
      <c r="R20" s="40"/>
      <c r="S20" s="41"/>
      <c r="T20" s="40"/>
      <c r="U20" s="41"/>
      <c r="V20" s="40"/>
      <c r="W20" s="41"/>
      <c r="X20" s="40"/>
      <c r="Y20" s="41"/>
      <c r="Z20" s="40"/>
      <c r="AA20" s="41"/>
      <c r="AB20" s="40"/>
      <c r="AC20" s="41"/>
      <c r="AD20" s="40"/>
      <c r="AE20" s="41"/>
      <c r="AF20" s="40"/>
      <c r="AG20" s="41"/>
      <c r="AH20" s="40"/>
      <c r="AI20" s="41"/>
      <c r="AJ20" s="40"/>
      <c r="AK20" s="41"/>
      <c r="AL20" s="40"/>
      <c r="AM20" s="41"/>
      <c r="AN20" s="40"/>
      <c r="AO20" s="40"/>
      <c r="AP20" s="40"/>
      <c r="AQ20" s="41"/>
      <c r="AR20" s="40"/>
    </row>
    <row r="21" s="1" customFormat="1" ht="24.95" customHeight="1" spans="1:44">
      <c r="A21" s="13">
        <v>1</v>
      </c>
      <c r="B21" s="14" t="s">
        <v>124</v>
      </c>
      <c r="C21" s="15" t="s">
        <v>53</v>
      </c>
      <c r="D21" s="15" t="s">
        <v>125</v>
      </c>
      <c r="E21" s="6" t="s">
        <v>14</v>
      </c>
      <c r="F21" s="16">
        <v>1.5</v>
      </c>
      <c r="G21" s="17">
        <f t="shared" ref="G21:G31" si="91">I21+K21+M21+O21+Q21+S21+U21+W21+Y21+AA21+AC21+AE21+AI21+AK21+AM21+AG21+AO21+AQ21</f>
        <v>6</v>
      </c>
      <c r="H21" s="18">
        <f t="shared" si="80"/>
        <v>9</v>
      </c>
      <c r="I21" s="38">
        <v>0</v>
      </c>
      <c r="J21" s="40">
        <f t="shared" ref="J21:N21" si="92">I21*$F21</f>
        <v>0</v>
      </c>
      <c r="K21" s="41">
        <v>0</v>
      </c>
      <c r="L21" s="40">
        <f t="shared" si="92"/>
        <v>0</v>
      </c>
      <c r="M21" s="41">
        <v>0</v>
      </c>
      <c r="N21" s="40">
        <f t="shared" si="92"/>
        <v>0</v>
      </c>
      <c r="O21" s="41">
        <v>0</v>
      </c>
      <c r="P21" s="40">
        <f t="shared" ref="P21:T21" si="93">O21*$F21</f>
        <v>0</v>
      </c>
      <c r="Q21" s="41">
        <v>0</v>
      </c>
      <c r="R21" s="40">
        <f t="shared" si="93"/>
        <v>0</v>
      </c>
      <c r="S21" s="41">
        <v>0</v>
      </c>
      <c r="T21" s="40">
        <f t="shared" si="93"/>
        <v>0</v>
      </c>
      <c r="U21" s="41">
        <v>0</v>
      </c>
      <c r="V21" s="40">
        <f t="shared" ref="V21:Z21" si="94">U21*$F21</f>
        <v>0</v>
      </c>
      <c r="W21" s="41">
        <v>0</v>
      </c>
      <c r="X21" s="40">
        <f t="shared" si="94"/>
        <v>0</v>
      </c>
      <c r="Y21" s="41">
        <v>0</v>
      </c>
      <c r="Z21" s="40">
        <f t="shared" si="94"/>
        <v>0</v>
      </c>
      <c r="AA21" s="41">
        <v>0</v>
      </c>
      <c r="AB21" s="40">
        <f t="shared" ref="AB21:AF21" si="95">AA21*$F21</f>
        <v>0</v>
      </c>
      <c r="AC21" s="41">
        <v>0</v>
      </c>
      <c r="AD21" s="40">
        <f t="shared" si="95"/>
        <v>0</v>
      </c>
      <c r="AE21" s="41">
        <v>0</v>
      </c>
      <c r="AF21" s="40">
        <f t="shared" si="95"/>
        <v>0</v>
      </c>
      <c r="AG21" s="41">
        <v>0</v>
      </c>
      <c r="AH21" s="40">
        <f t="shared" ref="AH21:AL21" si="96">AG21*$F21</f>
        <v>0</v>
      </c>
      <c r="AI21" s="41">
        <v>0</v>
      </c>
      <c r="AJ21" s="40">
        <f t="shared" si="96"/>
        <v>0</v>
      </c>
      <c r="AK21" s="41">
        <v>0</v>
      </c>
      <c r="AL21" s="40">
        <f t="shared" si="96"/>
        <v>0</v>
      </c>
      <c r="AM21" s="41">
        <v>6</v>
      </c>
      <c r="AN21" s="40">
        <f t="shared" ref="AN21:AR21" si="97">AM21*$F21</f>
        <v>9</v>
      </c>
      <c r="AO21" s="40">
        <v>0</v>
      </c>
      <c r="AP21" s="40">
        <f t="shared" si="97"/>
        <v>0</v>
      </c>
      <c r="AQ21" s="41">
        <v>0</v>
      </c>
      <c r="AR21" s="40">
        <f t="shared" si="97"/>
        <v>0</v>
      </c>
    </row>
    <row r="22" s="1" customFormat="1" ht="24.95" customHeight="1" spans="1:44">
      <c r="A22" s="13">
        <v>2</v>
      </c>
      <c r="B22" s="14" t="s">
        <v>126</v>
      </c>
      <c r="C22" s="15"/>
      <c r="D22" s="15" t="s">
        <v>127</v>
      </c>
      <c r="E22" s="6" t="s">
        <v>9</v>
      </c>
      <c r="F22" s="16">
        <v>2</v>
      </c>
      <c r="G22" s="17">
        <f t="shared" si="91"/>
        <v>2</v>
      </c>
      <c r="H22" s="18">
        <f t="shared" si="80"/>
        <v>4</v>
      </c>
      <c r="I22" s="38">
        <v>0</v>
      </c>
      <c r="J22" s="40">
        <f t="shared" ref="J22:N22" si="98">I22*$F22</f>
        <v>0</v>
      </c>
      <c r="K22" s="41">
        <v>0</v>
      </c>
      <c r="L22" s="40">
        <f t="shared" si="98"/>
        <v>0</v>
      </c>
      <c r="M22" s="41">
        <v>0</v>
      </c>
      <c r="N22" s="40">
        <f t="shared" si="98"/>
        <v>0</v>
      </c>
      <c r="O22" s="41">
        <v>0</v>
      </c>
      <c r="P22" s="40">
        <f t="shared" ref="P22:T22" si="99">O22*$F22</f>
        <v>0</v>
      </c>
      <c r="Q22" s="41">
        <v>0</v>
      </c>
      <c r="R22" s="40">
        <f t="shared" si="99"/>
        <v>0</v>
      </c>
      <c r="S22" s="41">
        <v>0</v>
      </c>
      <c r="T22" s="40">
        <f t="shared" si="99"/>
        <v>0</v>
      </c>
      <c r="U22" s="41">
        <v>0</v>
      </c>
      <c r="V22" s="40">
        <f t="shared" ref="V22:Z22" si="100">U22*$F22</f>
        <v>0</v>
      </c>
      <c r="W22" s="41">
        <v>0</v>
      </c>
      <c r="X22" s="40">
        <f t="shared" si="100"/>
        <v>0</v>
      </c>
      <c r="Y22" s="41">
        <v>0</v>
      </c>
      <c r="Z22" s="40">
        <f t="shared" si="100"/>
        <v>0</v>
      </c>
      <c r="AA22" s="41">
        <v>0</v>
      </c>
      <c r="AB22" s="40">
        <f t="shared" ref="AB22:AF22" si="101">AA22*$F22</f>
        <v>0</v>
      </c>
      <c r="AC22" s="41">
        <v>0</v>
      </c>
      <c r="AD22" s="40">
        <f t="shared" si="101"/>
        <v>0</v>
      </c>
      <c r="AE22" s="41">
        <v>0</v>
      </c>
      <c r="AF22" s="40">
        <f t="shared" si="101"/>
        <v>0</v>
      </c>
      <c r="AG22" s="41">
        <v>0</v>
      </c>
      <c r="AH22" s="40">
        <f t="shared" ref="AH22:AL22" si="102">AG22*$F22</f>
        <v>0</v>
      </c>
      <c r="AI22" s="41">
        <v>0</v>
      </c>
      <c r="AJ22" s="40">
        <f t="shared" si="102"/>
        <v>0</v>
      </c>
      <c r="AK22" s="41">
        <v>0</v>
      </c>
      <c r="AL22" s="40">
        <f t="shared" si="102"/>
        <v>0</v>
      </c>
      <c r="AM22" s="41">
        <v>2</v>
      </c>
      <c r="AN22" s="40">
        <f t="shared" ref="AN22:AR22" si="103">AM22*$F22</f>
        <v>4</v>
      </c>
      <c r="AO22" s="40">
        <v>0</v>
      </c>
      <c r="AP22" s="40">
        <f t="shared" si="103"/>
        <v>0</v>
      </c>
      <c r="AQ22" s="41">
        <v>0</v>
      </c>
      <c r="AR22" s="40">
        <f t="shared" si="103"/>
        <v>0</v>
      </c>
    </row>
    <row r="23" s="1" customFormat="1" ht="24.95" customHeight="1" spans="1:44">
      <c r="A23" s="13">
        <v>3</v>
      </c>
      <c r="B23" s="14" t="s">
        <v>128</v>
      </c>
      <c r="C23" s="15" t="s">
        <v>129</v>
      </c>
      <c r="D23" s="15" t="s">
        <v>130</v>
      </c>
      <c r="E23" s="6" t="s">
        <v>14</v>
      </c>
      <c r="F23" s="16">
        <v>1</v>
      </c>
      <c r="G23" s="17">
        <f t="shared" si="91"/>
        <v>4</v>
      </c>
      <c r="H23" s="18">
        <f t="shared" si="80"/>
        <v>4</v>
      </c>
      <c r="I23" s="38">
        <v>0</v>
      </c>
      <c r="J23" s="40">
        <f t="shared" ref="J23:N23" si="104">I23*$F23</f>
        <v>0</v>
      </c>
      <c r="K23" s="41">
        <v>0</v>
      </c>
      <c r="L23" s="40">
        <f t="shared" si="104"/>
        <v>0</v>
      </c>
      <c r="M23" s="41">
        <v>0</v>
      </c>
      <c r="N23" s="40">
        <f t="shared" si="104"/>
        <v>0</v>
      </c>
      <c r="O23" s="41">
        <v>0</v>
      </c>
      <c r="P23" s="40">
        <f t="shared" ref="P23:T23" si="105">O23*$F23</f>
        <v>0</v>
      </c>
      <c r="Q23" s="41">
        <v>0</v>
      </c>
      <c r="R23" s="40">
        <f t="shared" si="105"/>
        <v>0</v>
      </c>
      <c r="S23" s="41">
        <v>0</v>
      </c>
      <c r="T23" s="40">
        <f t="shared" si="105"/>
        <v>0</v>
      </c>
      <c r="U23" s="41">
        <v>0</v>
      </c>
      <c r="V23" s="40">
        <f t="shared" ref="V23:Z23" si="106">U23*$F23</f>
        <v>0</v>
      </c>
      <c r="W23" s="41">
        <v>0</v>
      </c>
      <c r="X23" s="40">
        <f t="shared" si="106"/>
        <v>0</v>
      </c>
      <c r="Y23" s="41">
        <v>0</v>
      </c>
      <c r="Z23" s="40">
        <f t="shared" si="106"/>
        <v>0</v>
      </c>
      <c r="AA23" s="41">
        <v>0</v>
      </c>
      <c r="AB23" s="40">
        <f t="shared" ref="AB23:AF23" si="107">AA23*$F23</f>
        <v>0</v>
      </c>
      <c r="AC23" s="41">
        <v>0</v>
      </c>
      <c r="AD23" s="40">
        <f t="shared" si="107"/>
        <v>0</v>
      </c>
      <c r="AE23" s="41">
        <v>0</v>
      </c>
      <c r="AF23" s="40">
        <f t="shared" si="107"/>
        <v>0</v>
      </c>
      <c r="AG23" s="41">
        <v>0</v>
      </c>
      <c r="AH23" s="40">
        <f t="shared" ref="AH23:AL23" si="108">AG23*$F23</f>
        <v>0</v>
      </c>
      <c r="AI23" s="41">
        <v>0</v>
      </c>
      <c r="AJ23" s="40">
        <f t="shared" si="108"/>
        <v>0</v>
      </c>
      <c r="AK23" s="41">
        <v>0</v>
      </c>
      <c r="AL23" s="40">
        <f t="shared" si="108"/>
        <v>0</v>
      </c>
      <c r="AM23" s="41">
        <v>4</v>
      </c>
      <c r="AN23" s="40">
        <f t="shared" ref="AN23:AR23" si="109">AM23*$F23</f>
        <v>4</v>
      </c>
      <c r="AO23" s="40">
        <v>0</v>
      </c>
      <c r="AP23" s="40">
        <f t="shared" si="109"/>
        <v>0</v>
      </c>
      <c r="AQ23" s="41">
        <v>0</v>
      </c>
      <c r="AR23" s="40">
        <f t="shared" si="109"/>
        <v>0</v>
      </c>
    </row>
    <row r="24" s="1" customFormat="1" ht="24.95" customHeight="1" spans="1:44">
      <c r="A24" s="13">
        <v>4</v>
      </c>
      <c r="B24" s="14" t="s">
        <v>131</v>
      </c>
      <c r="C24" s="15" t="s">
        <v>132</v>
      </c>
      <c r="D24" s="15"/>
      <c r="E24" s="6" t="s">
        <v>14</v>
      </c>
      <c r="F24" s="16">
        <v>0.9</v>
      </c>
      <c r="G24" s="17">
        <f t="shared" si="91"/>
        <v>2</v>
      </c>
      <c r="H24" s="18">
        <f t="shared" si="80"/>
        <v>1.8</v>
      </c>
      <c r="I24" s="38">
        <v>0</v>
      </c>
      <c r="J24" s="40">
        <f t="shared" ref="J24:N24" si="110">I24*$F24</f>
        <v>0</v>
      </c>
      <c r="K24" s="41">
        <v>0</v>
      </c>
      <c r="L24" s="40">
        <f t="shared" si="110"/>
        <v>0</v>
      </c>
      <c r="M24" s="41">
        <v>0</v>
      </c>
      <c r="N24" s="40">
        <f t="shared" si="110"/>
        <v>0</v>
      </c>
      <c r="O24" s="41">
        <v>0</v>
      </c>
      <c r="P24" s="40">
        <f t="shared" ref="P24:T24" si="111">O24*$F24</f>
        <v>0</v>
      </c>
      <c r="Q24" s="41">
        <v>0</v>
      </c>
      <c r="R24" s="40">
        <f t="shared" si="111"/>
        <v>0</v>
      </c>
      <c r="S24" s="41">
        <v>0</v>
      </c>
      <c r="T24" s="40">
        <f t="shared" si="111"/>
        <v>0</v>
      </c>
      <c r="U24" s="41">
        <v>0</v>
      </c>
      <c r="V24" s="40">
        <f t="shared" ref="V24:Z24" si="112">U24*$F24</f>
        <v>0</v>
      </c>
      <c r="W24" s="41">
        <v>0</v>
      </c>
      <c r="X24" s="40">
        <f t="shared" si="112"/>
        <v>0</v>
      </c>
      <c r="Y24" s="41">
        <v>0</v>
      </c>
      <c r="Z24" s="40">
        <f t="shared" si="112"/>
        <v>0</v>
      </c>
      <c r="AA24" s="41">
        <v>0</v>
      </c>
      <c r="AB24" s="40">
        <f t="shared" ref="AB24:AF24" si="113">AA24*$F24</f>
        <v>0</v>
      </c>
      <c r="AC24" s="41">
        <v>0</v>
      </c>
      <c r="AD24" s="40">
        <f t="shared" si="113"/>
        <v>0</v>
      </c>
      <c r="AE24" s="41">
        <v>0</v>
      </c>
      <c r="AF24" s="40">
        <f t="shared" si="113"/>
        <v>0</v>
      </c>
      <c r="AG24" s="41">
        <v>0</v>
      </c>
      <c r="AH24" s="40">
        <f t="shared" ref="AH24:AL24" si="114">AG24*$F24</f>
        <v>0</v>
      </c>
      <c r="AI24" s="41">
        <v>0</v>
      </c>
      <c r="AJ24" s="40">
        <f t="shared" si="114"/>
        <v>0</v>
      </c>
      <c r="AK24" s="41">
        <v>0</v>
      </c>
      <c r="AL24" s="40">
        <f t="shared" si="114"/>
        <v>0</v>
      </c>
      <c r="AM24" s="41">
        <v>2</v>
      </c>
      <c r="AN24" s="40">
        <f t="shared" ref="AN24:AR24" si="115">AM24*$F24</f>
        <v>1.8</v>
      </c>
      <c r="AO24" s="40">
        <v>0</v>
      </c>
      <c r="AP24" s="40">
        <f t="shared" si="115"/>
        <v>0</v>
      </c>
      <c r="AQ24" s="41">
        <v>0</v>
      </c>
      <c r="AR24" s="40">
        <f t="shared" si="115"/>
        <v>0</v>
      </c>
    </row>
    <row r="25" s="1" customFormat="1" ht="24.95" customHeight="1" spans="1:44">
      <c r="A25" s="13">
        <v>5</v>
      </c>
      <c r="B25" s="14" t="s">
        <v>133</v>
      </c>
      <c r="C25" s="26" t="s">
        <v>134</v>
      </c>
      <c r="D25" s="15"/>
      <c r="E25" s="6" t="s">
        <v>47</v>
      </c>
      <c r="F25" s="16">
        <v>2</v>
      </c>
      <c r="G25" s="17">
        <f t="shared" si="91"/>
        <v>2</v>
      </c>
      <c r="H25" s="18">
        <f t="shared" si="80"/>
        <v>4</v>
      </c>
      <c r="I25" s="38">
        <v>0</v>
      </c>
      <c r="J25" s="40">
        <f t="shared" ref="J25:N25" si="116">I25*$F25</f>
        <v>0</v>
      </c>
      <c r="K25" s="41">
        <v>0</v>
      </c>
      <c r="L25" s="40">
        <f t="shared" si="116"/>
        <v>0</v>
      </c>
      <c r="M25" s="41">
        <v>0</v>
      </c>
      <c r="N25" s="40">
        <f t="shared" si="116"/>
        <v>0</v>
      </c>
      <c r="O25" s="41">
        <v>0</v>
      </c>
      <c r="P25" s="40">
        <f t="shared" ref="P25:T25" si="117">O25*$F25</f>
        <v>0</v>
      </c>
      <c r="Q25" s="41">
        <v>0</v>
      </c>
      <c r="R25" s="40">
        <f t="shared" si="117"/>
        <v>0</v>
      </c>
      <c r="S25" s="41">
        <v>0</v>
      </c>
      <c r="T25" s="40">
        <f t="shared" si="117"/>
        <v>0</v>
      </c>
      <c r="U25" s="41">
        <v>0</v>
      </c>
      <c r="V25" s="40">
        <f t="shared" ref="V25:Z25" si="118">U25*$F25</f>
        <v>0</v>
      </c>
      <c r="W25" s="41">
        <v>0</v>
      </c>
      <c r="X25" s="40">
        <f t="shared" si="118"/>
        <v>0</v>
      </c>
      <c r="Y25" s="41">
        <v>0</v>
      </c>
      <c r="Z25" s="40">
        <f t="shared" si="118"/>
        <v>0</v>
      </c>
      <c r="AA25" s="41">
        <v>0</v>
      </c>
      <c r="AB25" s="40">
        <f t="shared" ref="AB25:AF25" si="119">AA25*$F25</f>
        <v>0</v>
      </c>
      <c r="AC25" s="41">
        <v>0</v>
      </c>
      <c r="AD25" s="40">
        <f t="shared" si="119"/>
        <v>0</v>
      </c>
      <c r="AE25" s="41">
        <v>0</v>
      </c>
      <c r="AF25" s="40">
        <f t="shared" si="119"/>
        <v>0</v>
      </c>
      <c r="AG25" s="41">
        <v>0</v>
      </c>
      <c r="AH25" s="40">
        <f t="shared" ref="AH25:AL25" si="120">AG25*$F25</f>
        <v>0</v>
      </c>
      <c r="AI25" s="41">
        <v>0</v>
      </c>
      <c r="AJ25" s="40">
        <f t="shared" si="120"/>
        <v>0</v>
      </c>
      <c r="AK25" s="41">
        <v>0</v>
      </c>
      <c r="AL25" s="40">
        <f t="shared" si="120"/>
        <v>0</v>
      </c>
      <c r="AM25" s="41">
        <v>2</v>
      </c>
      <c r="AN25" s="40">
        <f t="shared" ref="AN25:AR25" si="121">AM25*$F25</f>
        <v>4</v>
      </c>
      <c r="AO25" s="40">
        <v>0</v>
      </c>
      <c r="AP25" s="40">
        <f t="shared" si="121"/>
        <v>0</v>
      </c>
      <c r="AQ25" s="41">
        <v>0</v>
      </c>
      <c r="AR25" s="40">
        <f t="shared" si="121"/>
        <v>0</v>
      </c>
    </row>
    <row r="26" s="1" customFormat="1" ht="24.95" customHeight="1" spans="1:44">
      <c r="A26" s="13">
        <v>6</v>
      </c>
      <c r="B26" s="14" t="s">
        <v>135</v>
      </c>
      <c r="C26" s="15" t="s">
        <v>56</v>
      </c>
      <c r="D26" s="15"/>
      <c r="E26" s="6" t="s">
        <v>14</v>
      </c>
      <c r="F26" s="16">
        <v>0.45</v>
      </c>
      <c r="G26" s="17">
        <f t="shared" si="91"/>
        <v>2</v>
      </c>
      <c r="H26" s="17">
        <f>J26+L26+N26+P26+R26+T26+V26+X26+Z26+AB26+AD26+AF26+AJ26+AL26+AN26+AH26+AP26+AR26</f>
        <v>0.9</v>
      </c>
      <c r="I26" s="38">
        <v>0</v>
      </c>
      <c r="J26" s="40">
        <f t="shared" ref="J26:N26" si="122">I26*$F26</f>
        <v>0</v>
      </c>
      <c r="K26" s="41">
        <v>0</v>
      </c>
      <c r="L26" s="40">
        <f t="shared" si="122"/>
        <v>0</v>
      </c>
      <c r="M26" s="41">
        <v>0</v>
      </c>
      <c r="N26" s="40">
        <f t="shared" si="122"/>
        <v>0</v>
      </c>
      <c r="O26" s="41">
        <v>0</v>
      </c>
      <c r="P26" s="40">
        <f t="shared" ref="P26:T26" si="123">O26*$F26</f>
        <v>0</v>
      </c>
      <c r="Q26" s="41">
        <v>0</v>
      </c>
      <c r="R26" s="40">
        <f t="shared" si="123"/>
        <v>0</v>
      </c>
      <c r="S26" s="41">
        <v>0</v>
      </c>
      <c r="T26" s="40">
        <f t="shared" si="123"/>
        <v>0</v>
      </c>
      <c r="U26" s="41">
        <v>0</v>
      </c>
      <c r="V26" s="40">
        <f t="shared" ref="V26:Z26" si="124">U26*$F26</f>
        <v>0</v>
      </c>
      <c r="W26" s="41">
        <v>0</v>
      </c>
      <c r="X26" s="40">
        <f t="shared" si="124"/>
        <v>0</v>
      </c>
      <c r="Y26" s="41">
        <v>0</v>
      </c>
      <c r="Z26" s="40">
        <f t="shared" si="124"/>
        <v>0</v>
      </c>
      <c r="AA26" s="41">
        <v>0</v>
      </c>
      <c r="AB26" s="40">
        <f t="shared" ref="AB26:AF26" si="125">AA26*$F26</f>
        <v>0</v>
      </c>
      <c r="AC26" s="41">
        <v>0</v>
      </c>
      <c r="AD26" s="40">
        <f t="shared" si="125"/>
        <v>0</v>
      </c>
      <c r="AE26" s="41">
        <v>0</v>
      </c>
      <c r="AF26" s="40">
        <f t="shared" si="125"/>
        <v>0</v>
      </c>
      <c r="AG26" s="41">
        <v>0</v>
      </c>
      <c r="AH26" s="40">
        <f t="shared" ref="AH26:AL26" si="126">AG26*$F26</f>
        <v>0</v>
      </c>
      <c r="AI26" s="41">
        <v>0</v>
      </c>
      <c r="AJ26" s="40">
        <f t="shared" si="126"/>
        <v>0</v>
      </c>
      <c r="AK26" s="41">
        <v>0</v>
      </c>
      <c r="AL26" s="40">
        <f t="shared" si="126"/>
        <v>0</v>
      </c>
      <c r="AM26" s="41">
        <v>2</v>
      </c>
      <c r="AN26" s="40">
        <f t="shared" ref="AN26:AR26" si="127">AM26*$F26</f>
        <v>0.9</v>
      </c>
      <c r="AO26" s="40">
        <v>0</v>
      </c>
      <c r="AP26" s="40">
        <f t="shared" si="127"/>
        <v>0</v>
      </c>
      <c r="AQ26" s="41">
        <v>0</v>
      </c>
      <c r="AR26" s="40">
        <f t="shared" si="127"/>
        <v>0</v>
      </c>
    </row>
    <row r="27" s="1" customFormat="1" ht="24.95" customHeight="1" spans="1:44">
      <c r="A27" s="13">
        <v>7</v>
      </c>
      <c r="B27" s="14" t="s">
        <v>136</v>
      </c>
      <c r="C27" s="15"/>
      <c r="D27" s="15" t="s">
        <v>137</v>
      </c>
      <c r="E27" s="6" t="s">
        <v>47</v>
      </c>
      <c r="F27" s="16">
        <v>10</v>
      </c>
      <c r="G27" s="17">
        <f t="shared" si="91"/>
        <v>1</v>
      </c>
      <c r="H27" s="18">
        <f t="shared" ref="H27:H31" si="128">J27+L27+N27+P27+R27+T27+V27+X27+Z27+AB27+AD27+AF27+AH27+AJ27+AL27+AN27+AP27+AR27</f>
        <v>10</v>
      </c>
      <c r="I27" s="38">
        <v>0</v>
      </c>
      <c r="J27" s="40">
        <f t="shared" ref="J27:N27" si="129">I27*$F27</f>
        <v>0</v>
      </c>
      <c r="K27" s="41">
        <v>0</v>
      </c>
      <c r="L27" s="40">
        <f t="shared" si="129"/>
        <v>0</v>
      </c>
      <c r="M27" s="41">
        <v>0</v>
      </c>
      <c r="N27" s="40">
        <f t="shared" si="129"/>
        <v>0</v>
      </c>
      <c r="O27" s="41">
        <v>0</v>
      </c>
      <c r="P27" s="40">
        <f t="shared" ref="P27:T27" si="130">O27*$F27</f>
        <v>0</v>
      </c>
      <c r="Q27" s="41">
        <v>0</v>
      </c>
      <c r="R27" s="40">
        <f t="shared" si="130"/>
        <v>0</v>
      </c>
      <c r="S27" s="41">
        <v>0</v>
      </c>
      <c r="T27" s="40">
        <f t="shared" si="130"/>
        <v>0</v>
      </c>
      <c r="U27" s="41">
        <v>0</v>
      </c>
      <c r="V27" s="40">
        <f t="shared" ref="V27:Z27" si="131">U27*$F27</f>
        <v>0</v>
      </c>
      <c r="W27" s="41">
        <v>0</v>
      </c>
      <c r="X27" s="40">
        <f t="shared" si="131"/>
        <v>0</v>
      </c>
      <c r="Y27" s="41">
        <v>0</v>
      </c>
      <c r="Z27" s="40">
        <f t="shared" si="131"/>
        <v>0</v>
      </c>
      <c r="AA27" s="41">
        <v>0</v>
      </c>
      <c r="AB27" s="40">
        <f t="shared" ref="AB27:AF27" si="132">AA27*$F27</f>
        <v>0</v>
      </c>
      <c r="AC27" s="41">
        <v>0</v>
      </c>
      <c r="AD27" s="40">
        <f t="shared" si="132"/>
        <v>0</v>
      </c>
      <c r="AE27" s="41">
        <v>0</v>
      </c>
      <c r="AF27" s="40">
        <f t="shared" si="132"/>
        <v>0</v>
      </c>
      <c r="AG27" s="41">
        <v>0</v>
      </c>
      <c r="AH27" s="40">
        <f t="shared" ref="AH27:AL27" si="133">AG27*$F27</f>
        <v>0</v>
      </c>
      <c r="AI27" s="41">
        <v>0</v>
      </c>
      <c r="AJ27" s="40">
        <f t="shared" si="133"/>
        <v>0</v>
      </c>
      <c r="AK27" s="41">
        <v>0</v>
      </c>
      <c r="AL27" s="40">
        <f t="shared" si="133"/>
        <v>0</v>
      </c>
      <c r="AM27" s="41">
        <v>1</v>
      </c>
      <c r="AN27" s="40">
        <f t="shared" ref="AN27:AR27" si="134">AM27*$F27</f>
        <v>10</v>
      </c>
      <c r="AO27" s="40">
        <v>0</v>
      </c>
      <c r="AP27" s="40">
        <f t="shared" si="134"/>
        <v>0</v>
      </c>
      <c r="AQ27" s="41">
        <v>0</v>
      </c>
      <c r="AR27" s="40">
        <f t="shared" si="134"/>
        <v>0</v>
      </c>
    </row>
    <row r="28" s="1" customFormat="1" ht="24.95" customHeight="1" spans="1:44">
      <c r="A28" s="13">
        <v>8</v>
      </c>
      <c r="B28" s="14" t="s">
        <v>138</v>
      </c>
      <c r="C28" s="15"/>
      <c r="D28" s="15"/>
      <c r="E28" s="6" t="s">
        <v>47</v>
      </c>
      <c r="F28" s="16">
        <v>2.5</v>
      </c>
      <c r="G28" s="17">
        <f t="shared" si="91"/>
        <v>1</v>
      </c>
      <c r="H28" s="18">
        <f t="shared" si="128"/>
        <v>2.5</v>
      </c>
      <c r="I28" s="38">
        <v>0</v>
      </c>
      <c r="J28" s="40">
        <f t="shared" ref="J28:N28" si="135">I28*$F28</f>
        <v>0</v>
      </c>
      <c r="K28" s="41">
        <v>0</v>
      </c>
      <c r="L28" s="40">
        <f t="shared" si="135"/>
        <v>0</v>
      </c>
      <c r="M28" s="41">
        <v>0</v>
      </c>
      <c r="N28" s="40">
        <f t="shared" si="135"/>
        <v>0</v>
      </c>
      <c r="O28" s="41">
        <v>0</v>
      </c>
      <c r="P28" s="40">
        <f t="shared" ref="P28:T28" si="136">O28*$F28</f>
        <v>0</v>
      </c>
      <c r="Q28" s="41">
        <v>0</v>
      </c>
      <c r="R28" s="40">
        <f t="shared" si="136"/>
        <v>0</v>
      </c>
      <c r="S28" s="41">
        <v>0</v>
      </c>
      <c r="T28" s="40">
        <f t="shared" si="136"/>
        <v>0</v>
      </c>
      <c r="U28" s="41">
        <v>0</v>
      </c>
      <c r="V28" s="40">
        <f t="shared" ref="V28:Z28" si="137">U28*$F28</f>
        <v>0</v>
      </c>
      <c r="W28" s="41">
        <v>0</v>
      </c>
      <c r="X28" s="40">
        <f t="shared" si="137"/>
        <v>0</v>
      </c>
      <c r="Y28" s="41">
        <v>0</v>
      </c>
      <c r="Z28" s="40">
        <f t="shared" si="137"/>
        <v>0</v>
      </c>
      <c r="AA28" s="41">
        <v>0</v>
      </c>
      <c r="AB28" s="40">
        <f t="shared" ref="AB28:AF28" si="138">AA28*$F28</f>
        <v>0</v>
      </c>
      <c r="AC28" s="41">
        <v>0</v>
      </c>
      <c r="AD28" s="40">
        <f t="shared" si="138"/>
        <v>0</v>
      </c>
      <c r="AE28" s="41">
        <v>0</v>
      </c>
      <c r="AF28" s="40">
        <f t="shared" si="138"/>
        <v>0</v>
      </c>
      <c r="AG28" s="41">
        <v>0</v>
      </c>
      <c r="AH28" s="40">
        <f t="shared" ref="AH28:AL28" si="139">AG28*$F28</f>
        <v>0</v>
      </c>
      <c r="AI28" s="41">
        <v>0</v>
      </c>
      <c r="AJ28" s="40">
        <f t="shared" si="139"/>
        <v>0</v>
      </c>
      <c r="AK28" s="41">
        <v>0</v>
      </c>
      <c r="AL28" s="40">
        <f t="shared" si="139"/>
        <v>0</v>
      </c>
      <c r="AM28" s="41">
        <v>1</v>
      </c>
      <c r="AN28" s="40">
        <f t="shared" ref="AN28:AR28" si="140">AM28*$F28</f>
        <v>2.5</v>
      </c>
      <c r="AO28" s="40">
        <v>0</v>
      </c>
      <c r="AP28" s="40">
        <f t="shared" si="140"/>
        <v>0</v>
      </c>
      <c r="AQ28" s="41">
        <v>0</v>
      </c>
      <c r="AR28" s="40">
        <f t="shared" si="140"/>
        <v>0</v>
      </c>
    </row>
    <row r="29" s="1" customFormat="1" ht="24.95" customHeight="1" spans="1:44">
      <c r="A29" s="13">
        <v>9</v>
      </c>
      <c r="B29" s="14" t="s">
        <v>139</v>
      </c>
      <c r="C29" s="15" t="s">
        <v>140</v>
      </c>
      <c r="D29" s="27"/>
      <c r="E29" s="6" t="s">
        <v>14</v>
      </c>
      <c r="F29" s="16">
        <v>0.3</v>
      </c>
      <c r="G29" s="17">
        <f t="shared" si="91"/>
        <v>3</v>
      </c>
      <c r="H29" s="18">
        <f t="shared" si="128"/>
        <v>0.9</v>
      </c>
      <c r="I29" s="38">
        <v>0</v>
      </c>
      <c r="J29" s="40">
        <f t="shared" ref="J29:N29" si="141">I29*$F29</f>
        <v>0</v>
      </c>
      <c r="K29" s="41">
        <v>0</v>
      </c>
      <c r="L29" s="40">
        <f t="shared" si="141"/>
        <v>0</v>
      </c>
      <c r="M29" s="41">
        <v>0</v>
      </c>
      <c r="N29" s="40">
        <f t="shared" si="141"/>
        <v>0</v>
      </c>
      <c r="O29" s="41">
        <v>0</v>
      </c>
      <c r="P29" s="40">
        <f t="shared" ref="P29:T29" si="142">O29*$F29</f>
        <v>0</v>
      </c>
      <c r="Q29" s="41">
        <v>0</v>
      </c>
      <c r="R29" s="40">
        <f t="shared" si="142"/>
        <v>0</v>
      </c>
      <c r="S29" s="41">
        <v>0</v>
      </c>
      <c r="T29" s="40">
        <f t="shared" si="142"/>
        <v>0</v>
      </c>
      <c r="U29" s="41">
        <v>0</v>
      </c>
      <c r="V29" s="40">
        <f t="shared" ref="V29:Z29" si="143">U29*$F29</f>
        <v>0</v>
      </c>
      <c r="W29" s="41">
        <v>0</v>
      </c>
      <c r="X29" s="40">
        <f t="shared" si="143"/>
        <v>0</v>
      </c>
      <c r="Y29" s="41">
        <v>0</v>
      </c>
      <c r="Z29" s="40">
        <f t="shared" si="143"/>
        <v>0</v>
      </c>
      <c r="AA29" s="41">
        <v>0</v>
      </c>
      <c r="AB29" s="40">
        <f t="shared" ref="AB29:AF29" si="144">AA29*$F29</f>
        <v>0</v>
      </c>
      <c r="AC29" s="41">
        <v>0</v>
      </c>
      <c r="AD29" s="40">
        <f t="shared" si="144"/>
        <v>0</v>
      </c>
      <c r="AE29" s="41">
        <v>0</v>
      </c>
      <c r="AF29" s="40">
        <f t="shared" si="144"/>
        <v>0</v>
      </c>
      <c r="AG29" s="41">
        <v>0</v>
      </c>
      <c r="AH29" s="40">
        <f t="shared" ref="AH29:AL29" si="145">AG29*$F29</f>
        <v>0</v>
      </c>
      <c r="AI29" s="41">
        <v>0</v>
      </c>
      <c r="AJ29" s="40">
        <f t="shared" si="145"/>
        <v>0</v>
      </c>
      <c r="AK29" s="41">
        <v>0</v>
      </c>
      <c r="AL29" s="40">
        <f t="shared" si="145"/>
        <v>0</v>
      </c>
      <c r="AM29" s="41">
        <v>3</v>
      </c>
      <c r="AN29" s="40">
        <f t="shared" ref="AN29:AR29" si="146">AM29*$F29</f>
        <v>0.9</v>
      </c>
      <c r="AO29" s="40">
        <v>0</v>
      </c>
      <c r="AP29" s="40">
        <f t="shared" si="146"/>
        <v>0</v>
      </c>
      <c r="AQ29" s="41">
        <v>0</v>
      </c>
      <c r="AR29" s="40">
        <f t="shared" si="146"/>
        <v>0</v>
      </c>
    </row>
    <row r="30" s="1" customFormat="1" ht="24.95" customHeight="1" spans="1:44">
      <c r="A30" s="13">
        <v>10</v>
      </c>
      <c r="B30" s="14" t="s">
        <v>141</v>
      </c>
      <c r="C30" s="15" t="s">
        <v>142</v>
      </c>
      <c r="D30" s="15"/>
      <c r="E30" s="6" t="s">
        <v>14</v>
      </c>
      <c r="F30" s="16">
        <v>0.5</v>
      </c>
      <c r="G30" s="17">
        <f t="shared" si="91"/>
        <v>2</v>
      </c>
      <c r="H30" s="18">
        <f t="shared" si="128"/>
        <v>1</v>
      </c>
      <c r="I30" s="38">
        <v>0</v>
      </c>
      <c r="J30" s="40">
        <f t="shared" ref="J30:N30" si="147">I30*$F30</f>
        <v>0</v>
      </c>
      <c r="K30" s="41">
        <v>0</v>
      </c>
      <c r="L30" s="40">
        <f t="shared" si="147"/>
        <v>0</v>
      </c>
      <c r="M30" s="41">
        <v>0</v>
      </c>
      <c r="N30" s="40">
        <f t="shared" si="147"/>
        <v>0</v>
      </c>
      <c r="O30" s="41">
        <v>0</v>
      </c>
      <c r="P30" s="40">
        <f t="shared" ref="P30:T30" si="148">O30*$F30</f>
        <v>0</v>
      </c>
      <c r="Q30" s="41">
        <v>0</v>
      </c>
      <c r="R30" s="40">
        <f t="shared" si="148"/>
        <v>0</v>
      </c>
      <c r="S30" s="41">
        <v>0</v>
      </c>
      <c r="T30" s="40">
        <f t="shared" si="148"/>
        <v>0</v>
      </c>
      <c r="U30" s="41">
        <v>0</v>
      </c>
      <c r="V30" s="40">
        <f t="shared" ref="V30:Z30" si="149">U30*$F30</f>
        <v>0</v>
      </c>
      <c r="W30" s="41">
        <v>0</v>
      </c>
      <c r="X30" s="40">
        <f t="shared" si="149"/>
        <v>0</v>
      </c>
      <c r="Y30" s="41">
        <v>0</v>
      </c>
      <c r="Z30" s="40">
        <f t="shared" si="149"/>
        <v>0</v>
      </c>
      <c r="AA30" s="41">
        <v>0</v>
      </c>
      <c r="AB30" s="40">
        <f t="shared" ref="AB30:AB42" si="150">AA30*$F30</f>
        <v>0</v>
      </c>
      <c r="AC30" s="41">
        <v>0</v>
      </c>
      <c r="AD30" s="40">
        <f t="shared" ref="AD30:AD42" si="151">AC30*$F30</f>
        <v>0</v>
      </c>
      <c r="AE30" s="41">
        <v>0</v>
      </c>
      <c r="AF30" s="40">
        <f t="shared" ref="AF30:AF42" si="152">AE30*F30</f>
        <v>0</v>
      </c>
      <c r="AG30" s="41">
        <v>0</v>
      </c>
      <c r="AH30" s="40">
        <f t="shared" ref="AH30:AL30" si="153">AG30*$F30</f>
        <v>0</v>
      </c>
      <c r="AI30" s="41">
        <v>0</v>
      </c>
      <c r="AJ30" s="40">
        <f t="shared" si="153"/>
        <v>0</v>
      </c>
      <c r="AK30" s="41">
        <v>0</v>
      </c>
      <c r="AL30" s="40">
        <f t="shared" si="153"/>
        <v>0</v>
      </c>
      <c r="AM30" s="41">
        <v>2</v>
      </c>
      <c r="AN30" s="40">
        <f>AM30*F30</f>
        <v>1</v>
      </c>
      <c r="AO30" s="40">
        <v>0</v>
      </c>
      <c r="AP30" s="40">
        <f>AO30*$F30</f>
        <v>0</v>
      </c>
      <c r="AQ30" s="41">
        <v>0</v>
      </c>
      <c r="AR30" s="40">
        <f>AQ30*$F30</f>
        <v>0</v>
      </c>
    </row>
    <row r="31" s="1" customFormat="1" ht="24.95" customHeight="1" spans="1:44">
      <c r="A31" s="13">
        <v>11</v>
      </c>
      <c r="B31" s="14" t="s">
        <v>143</v>
      </c>
      <c r="C31" s="15"/>
      <c r="D31" s="15" t="s">
        <v>144</v>
      </c>
      <c r="E31" s="6" t="s">
        <v>9</v>
      </c>
      <c r="F31" s="16">
        <v>0.15</v>
      </c>
      <c r="G31" s="17">
        <f t="shared" si="91"/>
        <v>2</v>
      </c>
      <c r="H31" s="18">
        <f t="shared" si="128"/>
        <v>0.3</v>
      </c>
      <c r="I31" s="38">
        <v>0</v>
      </c>
      <c r="J31" s="40">
        <f t="shared" ref="J31:N31" si="154">I31*$F31</f>
        <v>0</v>
      </c>
      <c r="K31" s="41">
        <v>0</v>
      </c>
      <c r="L31" s="40">
        <f t="shared" si="154"/>
        <v>0</v>
      </c>
      <c r="M31" s="41">
        <v>0</v>
      </c>
      <c r="N31" s="40">
        <f t="shared" si="154"/>
        <v>0</v>
      </c>
      <c r="O31" s="41">
        <v>0</v>
      </c>
      <c r="P31" s="40">
        <f t="shared" ref="P31:T31" si="155">O31*$F31</f>
        <v>0</v>
      </c>
      <c r="Q31" s="41">
        <v>0</v>
      </c>
      <c r="R31" s="40">
        <f t="shared" si="155"/>
        <v>0</v>
      </c>
      <c r="S31" s="41">
        <v>0</v>
      </c>
      <c r="T31" s="40">
        <f t="shared" si="155"/>
        <v>0</v>
      </c>
      <c r="U31" s="41">
        <v>0</v>
      </c>
      <c r="V31" s="40">
        <f t="shared" ref="V31:Z31" si="156">U31*$F31</f>
        <v>0</v>
      </c>
      <c r="W31" s="41">
        <v>0</v>
      </c>
      <c r="X31" s="40">
        <f t="shared" si="156"/>
        <v>0</v>
      </c>
      <c r="Y31" s="41">
        <v>0</v>
      </c>
      <c r="Z31" s="40">
        <f t="shared" si="156"/>
        <v>0</v>
      </c>
      <c r="AA31" s="41">
        <v>0</v>
      </c>
      <c r="AB31" s="40">
        <f t="shared" ref="AB31:AF31" si="157">AA31*$F31</f>
        <v>0</v>
      </c>
      <c r="AC31" s="41">
        <v>0</v>
      </c>
      <c r="AD31" s="40">
        <f t="shared" si="157"/>
        <v>0</v>
      </c>
      <c r="AE31" s="41">
        <v>0</v>
      </c>
      <c r="AF31" s="40">
        <f t="shared" si="157"/>
        <v>0</v>
      </c>
      <c r="AG31" s="41">
        <v>0</v>
      </c>
      <c r="AH31" s="40">
        <f t="shared" ref="AH31:AL31" si="158">AG31*$F31</f>
        <v>0</v>
      </c>
      <c r="AI31" s="41">
        <v>0</v>
      </c>
      <c r="AJ31" s="40">
        <f t="shared" si="158"/>
        <v>0</v>
      </c>
      <c r="AK31" s="41">
        <v>0</v>
      </c>
      <c r="AL31" s="40">
        <f t="shared" si="158"/>
        <v>0</v>
      </c>
      <c r="AM31" s="41">
        <v>2</v>
      </c>
      <c r="AN31" s="40">
        <f t="shared" ref="AN31:AR31" si="159">AM31*$F31</f>
        <v>0.3</v>
      </c>
      <c r="AO31" s="40">
        <v>0</v>
      </c>
      <c r="AP31" s="40">
        <f t="shared" si="159"/>
        <v>0</v>
      </c>
      <c r="AQ31" s="41">
        <v>0</v>
      </c>
      <c r="AR31" s="40">
        <f t="shared" si="159"/>
        <v>0</v>
      </c>
    </row>
    <row r="32" s="1" customFormat="1" ht="24.95" customHeight="1" spans="1:44">
      <c r="A32" s="28" t="s">
        <v>145</v>
      </c>
      <c r="B32" s="28"/>
      <c r="C32" s="29"/>
      <c r="D32" s="30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</row>
    <row r="33" s="1" customFormat="1" ht="24.95" customHeight="1" spans="1:44">
      <c r="A33" s="13">
        <v>1</v>
      </c>
      <c r="B33" s="14" t="s">
        <v>146</v>
      </c>
      <c r="C33" s="15" t="s">
        <v>147</v>
      </c>
      <c r="D33" s="15"/>
      <c r="E33" s="6" t="s">
        <v>14</v>
      </c>
      <c r="F33" s="16">
        <v>1</v>
      </c>
      <c r="G33" s="17">
        <f t="shared" ref="G33:G43" si="160">I33+K33+M33+O33+Q33+S33+U33+W33+Y33+AA33+AC33+AE33+AI33+AK33+AM33+AG33+AO33+AQ33</f>
        <v>2</v>
      </c>
      <c r="H33" s="18">
        <f t="shared" ref="H33:H44" si="161">J33+L33+N33+P33+R33+T33+V33+X33+Z33+AB33+AD33+AF33+AH33+AJ33+AL33+AN33+AP33+AR33</f>
        <v>2</v>
      </c>
      <c r="I33" s="38">
        <v>0</v>
      </c>
      <c r="J33" s="40">
        <f t="shared" ref="J33:N33" si="162">I33*$F33</f>
        <v>0</v>
      </c>
      <c r="K33" s="38">
        <v>0</v>
      </c>
      <c r="L33" s="40">
        <f t="shared" si="162"/>
        <v>0</v>
      </c>
      <c r="M33" s="38">
        <v>0</v>
      </c>
      <c r="N33" s="40">
        <f t="shared" si="162"/>
        <v>0</v>
      </c>
      <c r="O33" s="38">
        <v>0</v>
      </c>
      <c r="P33" s="40">
        <f t="shared" ref="P33:T33" si="163">O33*$F33</f>
        <v>0</v>
      </c>
      <c r="Q33" s="38">
        <v>0</v>
      </c>
      <c r="R33" s="40">
        <f t="shared" si="163"/>
        <v>0</v>
      </c>
      <c r="S33" s="38">
        <v>0</v>
      </c>
      <c r="T33" s="40">
        <f t="shared" si="163"/>
        <v>0</v>
      </c>
      <c r="U33" s="38">
        <v>0</v>
      </c>
      <c r="V33" s="40">
        <f t="shared" ref="V33:Z33" si="164">U33*$F33</f>
        <v>0</v>
      </c>
      <c r="W33" s="38">
        <v>0</v>
      </c>
      <c r="X33" s="40">
        <f t="shared" si="164"/>
        <v>0</v>
      </c>
      <c r="Y33" s="38">
        <v>0</v>
      </c>
      <c r="Z33" s="40">
        <f t="shared" si="164"/>
        <v>0</v>
      </c>
      <c r="AA33" s="38">
        <v>0</v>
      </c>
      <c r="AB33" s="40">
        <f t="shared" si="150"/>
        <v>0</v>
      </c>
      <c r="AC33" s="38">
        <v>0</v>
      </c>
      <c r="AD33" s="40">
        <f t="shared" si="151"/>
        <v>0</v>
      </c>
      <c r="AE33" s="38">
        <v>0</v>
      </c>
      <c r="AF33" s="40">
        <f t="shared" si="152"/>
        <v>0</v>
      </c>
      <c r="AG33" s="41">
        <v>2</v>
      </c>
      <c r="AH33" s="40">
        <f t="shared" ref="AH33:AL33" si="165">AG33*$F33</f>
        <v>2</v>
      </c>
      <c r="AI33" s="38">
        <v>0</v>
      </c>
      <c r="AJ33" s="40">
        <f t="shared" si="165"/>
        <v>0</v>
      </c>
      <c r="AK33" s="38">
        <v>0</v>
      </c>
      <c r="AL33" s="40">
        <f t="shared" si="165"/>
        <v>0</v>
      </c>
      <c r="AM33" s="38">
        <v>0</v>
      </c>
      <c r="AN33" s="40">
        <f t="shared" ref="AN33:AR33" si="166">AM33*$F33</f>
        <v>0</v>
      </c>
      <c r="AO33" s="41">
        <v>0</v>
      </c>
      <c r="AP33" s="40">
        <f t="shared" si="166"/>
        <v>0</v>
      </c>
      <c r="AQ33" s="41">
        <v>0</v>
      </c>
      <c r="AR33" s="40">
        <f t="shared" si="166"/>
        <v>0</v>
      </c>
    </row>
    <row r="34" s="1" customFormat="1" ht="24.95" customHeight="1" spans="1:44">
      <c r="A34" s="13">
        <v>2</v>
      </c>
      <c r="B34" s="14" t="s">
        <v>148</v>
      </c>
      <c r="C34" s="15" t="s">
        <v>149</v>
      </c>
      <c r="D34" s="15" t="s">
        <v>150</v>
      </c>
      <c r="E34" s="6" t="s">
        <v>14</v>
      </c>
      <c r="F34" s="16">
        <v>0.6</v>
      </c>
      <c r="G34" s="17">
        <f t="shared" si="160"/>
        <v>2</v>
      </c>
      <c r="H34" s="18">
        <f t="shared" si="161"/>
        <v>1.2</v>
      </c>
      <c r="I34" s="38">
        <v>0</v>
      </c>
      <c r="J34" s="40">
        <f t="shared" ref="J34:N34" si="167">I34*$F34</f>
        <v>0</v>
      </c>
      <c r="K34" s="38">
        <v>0</v>
      </c>
      <c r="L34" s="40">
        <f t="shared" si="167"/>
        <v>0</v>
      </c>
      <c r="M34" s="38">
        <v>0</v>
      </c>
      <c r="N34" s="40">
        <f t="shared" si="167"/>
        <v>0</v>
      </c>
      <c r="O34" s="38">
        <v>0</v>
      </c>
      <c r="P34" s="40">
        <f t="shared" ref="P34:T34" si="168">O34*$F34</f>
        <v>0</v>
      </c>
      <c r="Q34" s="38">
        <v>0</v>
      </c>
      <c r="R34" s="40">
        <f t="shared" si="168"/>
        <v>0</v>
      </c>
      <c r="S34" s="38">
        <v>0</v>
      </c>
      <c r="T34" s="40">
        <f t="shared" si="168"/>
        <v>0</v>
      </c>
      <c r="U34" s="38">
        <v>0</v>
      </c>
      <c r="V34" s="40">
        <f t="shared" ref="V34:Z34" si="169">U34*$F34</f>
        <v>0</v>
      </c>
      <c r="W34" s="38">
        <v>0</v>
      </c>
      <c r="X34" s="40">
        <f t="shared" si="169"/>
        <v>0</v>
      </c>
      <c r="Y34" s="38">
        <v>0</v>
      </c>
      <c r="Z34" s="40">
        <f t="shared" si="169"/>
        <v>0</v>
      </c>
      <c r="AA34" s="38">
        <v>0</v>
      </c>
      <c r="AB34" s="40">
        <f t="shared" si="150"/>
        <v>0</v>
      </c>
      <c r="AC34" s="38">
        <v>0</v>
      </c>
      <c r="AD34" s="40">
        <f t="shared" si="151"/>
        <v>0</v>
      </c>
      <c r="AE34" s="38">
        <v>0</v>
      </c>
      <c r="AF34" s="40">
        <f t="shared" si="152"/>
        <v>0</v>
      </c>
      <c r="AG34" s="41">
        <v>2</v>
      </c>
      <c r="AH34" s="40">
        <f t="shared" ref="AH34:AL34" si="170">AG34*$F34</f>
        <v>1.2</v>
      </c>
      <c r="AI34" s="38">
        <v>0</v>
      </c>
      <c r="AJ34" s="40">
        <f t="shared" si="170"/>
        <v>0</v>
      </c>
      <c r="AK34" s="38">
        <v>0</v>
      </c>
      <c r="AL34" s="40">
        <f t="shared" si="170"/>
        <v>0</v>
      </c>
      <c r="AM34" s="38">
        <v>0</v>
      </c>
      <c r="AN34" s="40">
        <f t="shared" ref="AN34:AR34" si="171">AM34*$F34</f>
        <v>0</v>
      </c>
      <c r="AO34" s="41">
        <v>0</v>
      </c>
      <c r="AP34" s="40">
        <f t="shared" si="171"/>
        <v>0</v>
      </c>
      <c r="AQ34" s="41">
        <v>0</v>
      </c>
      <c r="AR34" s="40">
        <f t="shared" si="171"/>
        <v>0</v>
      </c>
    </row>
    <row r="35" s="1" customFormat="1" ht="24.95" customHeight="1" spans="1:44">
      <c r="A35" s="13">
        <v>3</v>
      </c>
      <c r="B35" s="14" t="s">
        <v>120</v>
      </c>
      <c r="C35" s="15" t="s">
        <v>121</v>
      </c>
      <c r="D35" s="15" t="s">
        <v>151</v>
      </c>
      <c r="E35" s="6" t="s">
        <v>14</v>
      </c>
      <c r="F35" s="16">
        <v>0.7</v>
      </c>
      <c r="G35" s="17">
        <f t="shared" si="160"/>
        <v>1</v>
      </c>
      <c r="H35" s="18">
        <f t="shared" si="161"/>
        <v>0.7</v>
      </c>
      <c r="I35" s="38">
        <v>0</v>
      </c>
      <c r="J35" s="40">
        <f t="shared" ref="J35:N35" si="172">I35*$F35</f>
        <v>0</v>
      </c>
      <c r="K35" s="38">
        <v>0</v>
      </c>
      <c r="L35" s="40">
        <f t="shared" si="172"/>
        <v>0</v>
      </c>
      <c r="M35" s="38">
        <v>0</v>
      </c>
      <c r="N35" s="40">
        <f t="shared" si="172"/>
        <v>0</v>
      </c>
      <c r="O35" s="38">
        <v>0</v>
      </c>
      <c r="P35" s="40">
        <f t="shared" ref="P35:T35" si="173">O35*$F35</f>
        <v>0</v>
      </c>
      <c r="Q35" s="38">
        <v>0</v>
      </c>
      <c r="R35" s="40">
        <f t="shared" si="173"/>
        <v>0</v>
      </c>
      <c r="S35" s="38">
        <v>0</v>
      </c>
      <c r="T35" s="40">
        <f t="shared" si="173"/>
        <v>0</v>
      </c>
      <c r="U35" s="38">
        <v>0</v>
      </c>
      <c r="V35" s="40">
        <f t="shared" ref="V35:Z35" si="174">U35*$F35</f>
        <v>0</v>
      </c>
      <c r="W35" s="38">
        <v>0</v>
      </c>
      <c r="X35" s="40">
        <f t="shared" si="174"/>
        <v>0</v>
      </c>
      <c r="Y35" s="38">
        <v>0</v>
      </c>
      <c r="Z35" s="40">
        <f t="shared" si="174"/>
        <v>0</v>
      </c>
      <c r="AA35" s="38">
        <v>0</v>
      </c>
      <c r="AB35" s="40">
        <f t="shared" si="150"/>
        <v>0</v>
      </c>
      <c r="AC35" s="38">
        <v>0</v>
      </c>
      <c r="AD35" s="40">
        <f t="shared" si="151"/>
        <v>0</v>
      </c>
      <c r="AE35" s="41">
        <v>0</v>
      </c>
      <c r="AF35" s="40">
        <f t="shared" si="152"/>
        <v>0</v>
      </c>
      <c r="AG35" s="41">
        <v>1</v>
      </c>
      <c r="AH35" s="40">
        <f t="shared" ref="AH35:AL35" si="175">AG35*$F35</f>
        <v>0.7</v>
      </c>
      <c r="AI35" s="38">
        <v>0</v>
      </c>
      <c r="AJ35" s="40">
        <f t="shared" si="175"/>
        <v>0</v>
      </c>
      <c r="AK35" s="38">
        <v>0</v>
      </c>
      <c r="AL35" s="40">
        <f t="shared" si="175"/>
        <v>0</v>
      </c>
      <c r="AM35" s="38">
        <v>0</v>
      </c>
      <c r="AN35" s="40">
        <f t="shared" ref="AN35:AR35" si="176">AM35*$F35</f>
        <v>0</v>
      </c>
      <c r="AO35" s="41">
        <v>0</v>
      </c>
      <c r="AP35" s="40">
        <f t="shared" si="176"/>
        <v>0</v>
      </c>
      <c r="AQ35" s="41">
        <v>0</v>
      </c>
      <c r="AR35" s="40">
        <f t="shared" si="176"/>
        <v>0</v>
      </c>
    </row>
    <row r="36" s="1" customFormat="1" ht="24.95" customHeight="1" spans="1:44">
      <c r="A36" s="13">
        <v>4</v>
      </c>
      <c r="B36" s="19" t="s">
        <v>63</v>
      </c>
      <c r="C36" s="31" t="s">
        <v>152</v>
      </c>
      <c r="D36" s="15"/>
      <c r="E36" s="6" t="s">
        <v>14</v>
      </c>
      <c r="F36" s="16">
        <v>22.5</v>
      </c>
      <c r="G36" s="17">
        <f t="shared" si="160"/>
        <v>3</v>
      </c>
      <c r="H36" s="18">
        <f t="shared" si="161"/>
        <v>67.5</v>
      </c>
      <c r="I36" s="38">
        <v>0</v>
      </c>
      <c r="J36" s="40">
        <f t="shared" ref="J36:N36" si="177">I36*$F36</f>
        <v>0</v>
      </c>
      <c r="K36" s="38">
        <v>0</v>
      </c>
      <c r="L36" s="40">
        <f t="shared" si="177"/>
        <v>0</v>
      </c>
      <c r="M36" s="38">
        <v>0</v>
      </c>
      <c r="N36" s="40">
        <f t="shared" si="177"/>
        <v>0</v>
      </c>
      <c r="O36" s="38">
        <v>0</v>
      </c>
      <c r="P36" s="40">
        <f t="shared" ref="P36:T36" si="178">O36*$F36</f>
        <v>0</v>
      </c>
      <c r="Q36" s="38">
        <v>0</v>
      </c>
      <c r="R36" s="40">
        <f t="shared" si="178"/>
        <v>0</v>
      </c>
      <c r="S36" s="38">
        <v>0</v>
      </c>
      <c r="T36" s="40">
        <f t="shared" si="178"/>
        <v>0</v>
      </c>
      <c r="U36" s="38">
        <v>0</v>
      </c>
      <c r="V36" s="40">
        <f t="shared" ref="V36:Z36" si="179">U36*$F36</f>
        <v>0</v>
      </c>
      <c r="W36" s="38">
        <v>0</v>
      </c>
      <c r="X36" s="40">
        <f t="shared" si="179"/>
        <v>0</v>
      </c>
      <c r="Y36" s="38">
        <v>0</v>
      </c>
      <c r="Z36" s="40">
        <f t="shared" si="179"/>
        <v>0</v>
      </c>
      <c r="AA36" s="38">
        <v>0</v>
      </c>
      <c r="AB36" s="40">
        <f t="shared" si="150"/>
        <v>0</v>
      </c>
      <c r="AC36" s="38">
        <v>0</v>
      </c>
      <c r="AD36" s="40">
        <f t="shared" si="151"/>
        <v>0</v>
      </c>
      <c r="AE36" s="38">
        <v>0</v>
      </c>
      <c r="AF36" s="40">
        <f t="shared" si="152"/>
        <v>0</v>
      </c>
      <c r="AG36" s="41">
        <v>3</v>
      </c>
      <c r="AH36" s="40">
        <f t="shared" ref="AH36:AL36" si="180">AG36*$F36</f>
        <v>67.5</v>
      </c>
      <c r="AI36" s="38">
        <v>0</v>
      </c>
      <c r="AJ36" s="40">
        <f t="shared" si="180"/>
        <v>0</v>
      </c>
      <c r="AK36" s="38">
        <v>0</v>
      </c>
      <c r="AL36" s="40">
        <f t="shared" si="180"/>
        <v>0</v>
      </c>
      <c r="AM36" s="38">
        <v>0</v>
      </c>
      <c r="AN36" s="40">
        <f t="shared" ref="AN36:AR36" si="181">AM36*$F36</f>
        <v>0</v>
      </c>
      <c r="AO36" s="41">
        <v>0</v>
      </c>
      <c r="AP36" s="40">
        <f t="shared" si="181"/>
        <v>0</v>
      </c>
      <c r="AQ36" s="41">
        <v>0</v>
      </c>
      <c r="AR36" s="40">
        <f t="shared" si="181"/>
        <v>0</v>
      </c>
    </row>
    <row r="37" s="1" customFormat="1" ht="24.95" customHeight="1" spans="1:44">
      <c r="A37" s="13">
        <v>5</v>
      </c>
      <c r="B37" s="19" t="s">
        <v>64</v>
      </c>
      <c r="C37" s="31" t="s">
        <v>153</v>
      </c>
      <c r="D37" s="15"/>
      <c r="E37" s="6" t="s">
        <v>14</v>
      </c>
      <c r="F37" s="16">
        <v>2.8</v>
      </c>
      <c r="G37" s="17">
        <f t="shared" si="160"/>
        <v>2</v>
      </c>
      <c r="H37" s="18">
        <f t="shared" si="161"/>
        <v>5.6</v>
      </c>
      <c r="I37" s="38">
        <v>0</v>
      </c>
      <c r="J37" s="40">
        <f t="shared" ref="J37:N37" si="182">I37*$F37</f>
        <v>0</v>
      </c>
      <c r="K37" s="38">
        <v>0</v>
      </c>
      <c r="L37" s="40">
        <f t="shared" si="182"/>
        <v>0</v>
      </c>
      <c r="M37" s="38">
        <v>0</v>
      </c>
      <c r="N37" s="40">
        <f t="shared" si="182"/>
        <v>0</v>
      </c>
      <c r="O37" s="38">
        <v>0</v>
      </c>
      <c r="P37" s="40">
        <f t="shared" ref="P37:T37" si="183">O37*$F37</f>
        <v>0</v>
      </c>
      <c r="Q37" s="38">
        <v>0</v>
      </c>
      <c r="R37" s="40">
        <f t="shared" si="183"/>
        <v>0</v>
      </c>
      <c r="S37" s="38">
        <v>0</v>
      </c>
      <c r="T37" s="40">
        <f t="shared" si="183"/>
        <v>0</v>
      </c>
      <c r="U37" s="38">
        <v>0</v>
      </c>
      <c r="V37" s="40">
        <f t="shared" ref="V37:Z37" si="184">U37*$F37</f>
        <v>0</v>
      </c>
      <c r="W37" s="38">
        <v>0</v>
      </c>
      <c r="X37" s="40">
        <f t="shared" si="184"/>
        <v>0</v>
      </c>
      <c r="Y37" s="38">
        <v>0</v>
      </c>
      <c r="Z37" s="40">
        <f t="shared" si="184"/>
        <v>0</v>
      </c>
      <c r="AA37" s="38">
        <v>0</v>
      </c>
      <c r="AB37" s="40">
        <f t="shared" si="150"/>
        <v>0</v>
      </c>
      <c r="AC37" s="38">
        <v>0</v>
      </c>
      <c r="AD37" s="40">
        <f t="shared" si="151"/>
        <v>0</v>
      </c>
      <c r="AE37" s="38">
        <v>0</v>
      </c>
      <c r="AF37" s="40">
        <f t="shared" si="152"/>
        <v>0</v>
      </c>
      <c r="AG37" s="41">
        <v>2</v>
      </c>
      <c r="AH37" s="40">
        <f t="shared" ref="AH37:AL37" si="185">AG37*$F37</f>
        <v>5.6</v>
      </c>
      <c r="AI37" s="38">
        <v>0</v>
      </c>
      <c r="AJ37" s="40">
        <f t="shared" si="185"/>
        <v>0</v>
      </c>
      <c r="AK37" s="38">
        <v>0</v>
      </c>
      <c r="AL37" s="40">
        <f t="shared" si="185"/>
        <v>0</v>
      </c>
      <c r="AM37" s="38">
        <v>0</v>
      </c>
      <c r="AN37" s="40">
        <f t="shared" ref="AN37:AR37" si="186">AM37*$F37</f>
        <v>0</v>
      </c>
      <c r="AO37" s="41">
        <v>0</v>
      </c>
      <c r="AP37" s="40">
        <f t="shared" si="186"/>
        <v>0</v>
      </c>
      <c r="AQ37" s="41">
        <v>0</v>
      </c>
      <c r="AR37" s="40">
        <f t="shared" si="186"/>
        <v>0</v>
      </c>
    </row>
    <row r="38" s="1" customFormat="1" ht="24.95" customHeight="1" spans="1:44">
      <c r="A38" s="13">
        <v>6</v>
      </c>
      <c r="B38" s="19" t="s">
        <v>65</v>
      </c>
      <c r="C38" s="31" t="s">
        <v>154</v>
      </c>
      <c r="D38" s="15"/>
      <c r="E38" s="6" t="s">
        <v>14</v>
      </c>
      <c r="F38" s="16">
        <v>0.5</v>
      </c>
      <c r="G38" s="17">
        <f t="shared" si="160"/>
        <v>2</v>
      </c>
      <c r="H38" s="18">
        <f t="shared" si="161"/>
        <v>1</v>
      </c>
      <c r="I38" s="38">
        <v>0</v>
      </c>
      <c r="J38" s="40">
        <f t="shared" ref="J38:N38" si="187">I38*$F38</f>
        <v>0</v>
      </c>
      <c r="K38" s="38">
        <v>0</v>
      </c>
      <c r="L38" s="40">
        <f t="shared" si="187"/>
        <v>0</v>
      </c>
      <c r="M38" s="38">
        <v>0</v>
      </c>
      <c r="N38" s="40">
        <f t="shared" si="187"/>
        <v>0</v>
      </c>
      <c r="O38" s="38">
        <v>0</v>
      </c>
      <c r="P38" s="40">
        <f t="shared" ref="P38:T38" si="188">O38*$F38</f>
        <v>0</v>
      </c>
      <c r="Q38" s="38">
        <v>0</v>
      </c>
      <c r="R38" s="40">
        <f t="shared" si="188"/>
        <v>0</v>
      </c>
      <c r="S38" s="38">
        <v>0</v>
      </c>
      <c r="T38" s="40">
        <f t="shared" si="188"/>
        <v>0</v>
      </c>
      <c r="U38" s="38">
        <v>0</v>
      </c>
      <c r="V38" s="40">
        <f t="shared" ref="V38:Z38" si="189">U38*$F38</f>
        <v>0</v>
      </c>
      <c r="W38" s="38">
        <v>0</v>
      </c>
      <c r="X38" s="40">
        <f t="shared" si="189"/>
        <v>0</v>
      </c>
      <c r="Y38" s="38">
        <v>0</v>
      </c>
      <c r="Z38" s="40">
        <f t="shared" si="189"/>
        <v>0</v>
      </c>
      <c r="AA38" s="38">
        <v>0</v>
      </c>
      <c r="AB38" s="40">
        <f t="shared" si="150"/>
        <v>0</v>
      </c>
      <c r="AC38" s="38">
        <v>0</v>
      </c>
      <c r="AD38" s="40">
        <f t="shared" si="151"/>
        <v>0</v>
      </c>
      <c r="AE38" s="38">
        <v>0</v>
      </c>
      <c r="AF38" s="40">
        <f t="shared" si="152"/>
        <v>0</v>
      </c>
      <c r="AG38" s="41">
        <v>2</v>
      </c>
      <c r="AH38" s="40">
        <f t="shared" ref="AH38:AL38" si="190">AG38*$F38</f>
        <v>1</v>
      </c>
      <c r="AI38" s="38">
        <v>0</v>
      </c>
      <c r="AJ38" s="40">
        <f t="shared" si="190"/>
        <v>0</v>
      </c>
      <c r="AK38" s="38">
        <v>0</v>
      </c>
      <c r="AL38" s="40">
        <f t="shared" si="190"/>
        <v>0</v>
      </c>
      <c r="AM38" s="38">
        <v>0</v>
      </c>
      <c r="AN38" s="40">
        <f t="shared" ref="AN38:AR38" si="191">AM38*$F38</f>
        <v>0</v>
      </c>
      <c r="AO38" s="41">
        <v>0</v>
      </c>
      <c r="AP38" s="40">
        <f t="shared" si="191"/>
        <v>0</v>
      </c>
      <c r="AQ38" s="41">
        <v>0</v>
      </c>
      <c r="AR38" s="40">
        <f t="shared" si="191"/>
        <v>0</v>
      </c>
    </row>
    <row r="39" s="1" customFormat="1" ht="24.95" customHeight="1" spans="1:44">
      <c r="A39" s="13">
        <v>7</v>
      </c>
      <c r="B39" s="32" t="s">
        <v>155</v>
      </c>
      <c r="C39" s="15" t="s">
        <v>67</v>
      </c>
      <c r="D39" s="15" t="s">
        <v>68</v>
      </c>
      <c r="E39" s="6" t="s">
        <v>14</v>
      </c>
      <c r="F39" s="16">
        <v>3</v>
      </c>
      <c r="G39" s="17">
        <f t="shared" si="160"/>
        <v>1</v>
      </c>
      <c r="H39" s="18">
        <f t="shared" si="161"/>
        <v>3</v>
      </c>
      <c r="I39" s="38">
        <v>0</v>
      </c>
      <c r="J39" s="40">
        <f t="shared" ref="J39:N39" si="192">I39*$F39</f>
        <v>0</v>
      </c>
      <c r="K39" s="38">
        <v>0</v>
      </c>
      <c r="L39" s="40">
        <f t="shared" si="192"/>
        <v>0</v>
      </c>
      <c r="M39" s="38">
        <v>0</v>
      </c>
      <c r="N39" s="40">
        <f t="shared" si="192"/>
        <v>0</v>
      </c>
      <c r="O39" s="38">
        <v>0</v>
      </c>
      <c r="P39" s="40">
        <f t="shared" ref="P39:T39" si="193">O39*$F39</f>
        <v>0</v>
      </c>
      <c r="Q39" s="38">
        <v>0</v>
      </c>
      <c r="R39" s="40">
        <f t="shared" si="193"/>
        <v>0</v>
      </c>
      <c r="S39" s="38">
        <v>0</v>
      </c>
      <c r="T39" s="40">
        <f t="shared" si="193"/>
        <v>0</v>
      </c>
      <c r="U39" s="38">
        <v>0</v>
      </c>
      <c r="V39" s="40">
        <f t="shared" ref="V39:Z39" si="194">U39*$F39</f>
        <v>0</v>
      </c>
      <c r="W39" s="38">
        <v>0</v>
      </c>
      <c r="X39" s="40">
        <f t="shared" si="194"/>
        <v>0</v>
      </c>
      <c r="Y39" s="38">
        <v>0</v>
      </c>
      <c r="Z39" s="40">
        <f t="shared" si="194"/>
        <v>0</v>
      </c>
      <c r="AA39" s="38">
        <v>0</v>
      </c>
      <c r="AB39" s="40">
        <f t="shared" si="150"/>
        <v>0</v>
      </c>
      <c r="AC39" s="38">
        <v>0</v>
      </c>
      <c r="AD39" s="40">
        <f t="shared" si="151"/>
        <v>0</v>
      </c>
      <c r="AE39" s="38">
        <v>0</v>
      </c>
      <c r="AF39" s="40">
        <f t="shared" si="152"/>
        <v>0</v>
      </c>
      <c r="AG39" s="41">
        <v>1</v>
      </c>
      <c r="AH39" s="40">
        <f t="shared" ref="AH39:AL39" si="195">AG39*$F39</f>
        <v>3</v>
      </c>
      <c r="AI39" s="38">
        <v>0</v>
      </c>
      <c r="AJ39" s="40">
        <f t="shared" si="195"/>
        <v>0</v>
      </c>
      <c r="AK39" s="38">
        <v>0</v>
      </c>
      <c r="AL39" s="40">
        <f t="shared" si="195"/>
        <v>0</v>
      </c>
      <c r="AM39" s="38">
        <v>0</v>
      </c>
      <c r="AN39" s="40">
        <f t="shared" ref="AN39:AR39" si="196">AM39*$F39</f>
        <v>0</v>
      </c>
      <c r="AO39" s="41">
        <v>0</v>
      </c>
      <c r="AP39" s="40">
        <f t="shared" si="196"/>
        <v>0</v>
      </c>
      <c r="AQ39" s="41">
        <v>0</v>
      </c>
      <c r="AR39" s="40">
        <f t="shared" si="196"/>
        <v>0</v>
      </c>
    </row>
    <row r="40" s="1" customFormat="1" ht="24.95" customHeight="1" spans="1:44">
      <c r="A40" s="13">
        <v>8</v>
      </c>
      <c r="B40" s="32" t="s">
        <v>69</v>
      </c>
      <c r="C40" s="15"/>
      <c r="D40" s="15"/>
      <c r="E40" s="6" t="s">
        <v>47</v>
      </c>
      <c r="F40" s="16">
        <v>0.6</v>
      </c>
      <c r="G40" s="17">
        <f t="shared" si="160"/>
        <v>8</v>
      </c>
      <c r="H40" s="18">
        <f t="shared" si="161"/>
        <v>4.8</v>
      </c>
      <c r="I40" s="38">
        <v>0</v>
      </c>
      <c r="J40" s="40">
        <f t="shared" ref="J40:N40" si="197">I40*$F40</f>
        <v>0</v>
      </c>
      <c r="K40" s="38">
        <v>0</v>
      </c>
      <c r="L40" s="40">
        <f t="shared" si="197"/>
        <v>0</v>
      </c>
      <c r="M40" s="38">
        <v>0</v>
      </c>
      <c r="N40" s="40">
        <f t="shared" si="197"/>
        <v>0</v>
      </c>
      <c r="O40" s="38">
        <v>0</v>
      </c>
      <c r="P40" s="40">
        <f t="shared" ref="P40:T40" si="198">O40*$F40</f>
        <v>0</v>
      </c>
      <c r="Q40" s="38">
        <v>0</v>
      </c>
      <c r="R40" s="40">
        <f t="shared" si="198"/>
        <v>0</v>
      </c>
      <c r="S40" s="38">
        <v>0</v>
      </c>
      <c r="T40" s="40">
        <f t="shared" si="198"/>
        <v>0</v>
      </c>
      <c r="U40" s="38">
        <v>0</v>
      </c>
      <c r="V40" s="40">
        <f t="shared" ref="V40:Z40" si="199">U40*$F40</f>
        <v>0</v>
      </c>
      <c r="W40" s="38">
        <v>0</v>
      </c>
      <c r="X40" s="40">
        <f t="shared" si="199"/>
        <v>0</v>
      </c>
      <c r="Y40" s="38">
        <v>0</v>
      </c>
      <c r="Z40" s="40">
        <f t="shared" si="199"/>
        <v>0</v>
      </c>
      <c r="AA40" s="38">
        <v>0</v>
      </c>
      <c r="AB40" s="40">
        <f t="shared" si="150"/>
        <v>0</v>
      </c>
      <c r="AC40" s="38">
        <v>0</v>
      </c>
      <c r="AD40" s="40">
        <f t="shared" si="151"/>
        <v>0</v>
      </c>
      <c r="AE40" s="38">
        <v>1</v>
      </c>
      <c r="AF40" s="40">
        <f t="shared" si="152"/>
        <v>0.6</v>
      </c>
      <c r="AG40" s="41">
        <v>7</v>
      </c>
      <c r="AH40" s="40">
        <f t="shared" ref="AH40:AL40" si="200">AG40*$F40</f>
        <v>4.2</v>
      </c>
      <c r="AI40" s="38">
        <v>0</v>
      </c>
      <c r="AJ40" s="40">
        <f t="shared" si="200"/>
        <v>0</v>
      </c>
      <c r="AK40" s="38">
        <v>0</v>
      </c>
      <c r="AL40" s="40">
        <f t="shared" si="200"/>
        <v>0</v>
      </c>
      <c r="AM40" s="38">
        <v>0</v>
      </c>
      <c r="AN40" s="40">
        <f t="shared" ref="AN40:AR40" si="201">AM40*$F40</f>
        <v>0</v>
      </c>
      <c r="AO40" s="41">
        <v>0</v>
      </c>
      <c r="AP40" s="40">
        <f t="shared" si="201"/>
        <v>0</v>
      </c>
      <c r="AQ40" s="41">
        <v>0</v>
      </c>
      <c r="AR40" s="40">
        <f t="shared" si="201"/>
        <v>0</v>
      </c>
    </row>
    <row r="41" s="1" customFormat="1" ht="24.95" customHeight="1" spans="1:44">
      <c r="A41" s="13">
        <v>9</v>
      </c>
      <c r="B41" s="32" t="s">
        <v>70</v>
      </c>
      <c r="C41" s="15"/>
      <c r="D41" s="15"/>
      <c r="E41" s="6" t="s">
        <v>47</v>
      </c>
      <c r="F41" s="16">
        <v>5</v>
      </c>
      <c r="G41" s="17">
        <f t="shared" si="160"/>
        <v>6</v>
      </c>
      <c r="H41" s="18">
        <f t="shared" si="161"/>
        <v>30</v>
      </c>
      <c r="I41" s="38">
        <v>0</v>
      </c>
      <c r="J41" s="40">
        <f t="shared" ref="J41:N41" si="202">I41*$F41</f>
        <v>0</v>
      </c>
      <c r="K41" s="38">
        <v>0</v>
      </c>
      <c r="L41" s="40">
        <f t="shared" si="202"/>
        <v>0</v>
      </c>
      <c r="M41" s="38">
        <v>0</v>
      </c>
      <c r="N41" s="40">
        <f t="shared" si="202"/>
        <v>0</v>
      </c>
      <c r="O41" s="38">
        <v>0</v>
      </c>
      <c r="P41" s="40">
        <f t="shared" ref="P41:T41" si="203">O41*$F41</f>
        <v>0</v>
      </c>
      <c r="Q41" s="38">
        <v>0</v>
      </c>
      <c r="R41" s="40">
        <f t="shared" si="203"/>
        <v>0</v>
      </c>
      <c r="S41" s="38">
        <v>0</v>
      </c>
      <c r="T41" s="40">
        <f t="shared" si="203"/>
        <v>0</v>
      </c>
      <c r="U41" s="38">
        <v>0</v>
      </c>
      <c r="V41" s="40">
        <f t="shared" ref="V41:Z41" si="204">U41*$F41</f>
        <v>0</v>
      </c>
      <c r="W41" s="38">
        <v>0</v>
      </c>
      <c r="X41" s="40">
        <f t="shared" si="204"/>
        <v>0</v>
      </c>
      <c r="Y41" s="38">
        <v>0</v>
      </c>
      <c r="Z41" s="40">
        <f t="shared" si="204"/>
        <v>0</v>
      </c>
      <c r="AA41" s="38">
        <v>0</v>
      </c>
      <c r="AB41" s="40">
        <f t="shared" si="150"/>
        <v>0</v>
      </c>
      <c r="AC41" s="38">
        <v>0</v>
      </c>
      <c r="AD41" s="40">
        <f t="shared" si="151"/>
        <v>0</v>
      </c>
      <c r="AE41" s="38">
        <v>1</v>
      </c>
      <c r="AF41" s="40">
        <f t="shared" si="152"/>
        <v>5</v>
      </c>
      <c r="AG41" s="41">
        <v>2</v>
      </c>
      <c r="AH41" s="40">
        <f t="shared" ref="AH41:AL41" si="205">AG41*$F41</f>
        <v>10</v>
      </c>
      <c r="AI41" s="38">
        <v>0</v>
      </c>
      <c r="AJ41" s="40">
        <f t="shared" si="205"/>
        <v>0</v>
      </c>
      <c r="AK41" s="38">
        <v>0</v>
      </c>
      <c r="AL41" s="40">
        <f t="shared" si="205"/>
        <v>0</v>
      </c>
      <c r="AM41" s="38">
        <v>0</v>
      </c>
      <c r="AN41" s="40">
        <f t="shared" ref="AN41:AR41" si="206">AM41*$F41</f>
        <v>0</v>
      </c>
      <c r="AO41" s="41">
        <v>3</v>
      </c>
      <c r="AP41" s="40">
        <f t="shared" si="206"/>
        <v>15</v>
      </c>
      <c r="AQ41" s="41">
        <v>0</v>
      </c>
      <c r="AR41" s="40">
        <f t="shared" si="206"/>
        <v>0</v>
      </c>
    </row>
    <row r="42" s="1" customFormat="1" ht="24.95" customHeight="1" spans="1:44">
      <c r="A42" s="13">
        <v>10</v>
      </c>
      <c r="B42" s="32" t="s">
        <v>71</v>
      </c>
      <c r="C42" s="15"/>
      <c r="D42" s="15"/>
      <c r="E42" s="6" t="s">
        <v>47</v>
      </c>
      <c r="F42" s="16">
        <v>0.5</v>
      </c>
      <c r="G42" s="17">
        <f t="shared" si="160"/>
        <v>30</v>
      </c>
      <c r="H42" s="18">
        <f t="shared" si="161"/>
        <v>15</v>
      </c>
      <c r="I42" s="38">
        <v>0</v>
      </c>
      <c r="J42" s="40">
        <f t="shared" ref="J42:N42" si="207">I42*$F42</f>
        <v>0</v>
      </c>
      <c r="K42" s="38">
        <v>0</v>
      </c>
      <c r="L42" s="40">
        <f t="shared" si="207"/>
        <v>0</v>
      </c>
      <c r="M42" s="38">
        <v>0</v>
      </c>
      <c r="N42" s="40">
        <f t="shared" si="207"/>
        <v>0</v>
      </c>
      <c r="O42" s="38">
        <v>0</v>
      </c>
      <c r="P42" s="40">
        <f t="shared" ref="P42:T42" si="208">O42*$F42</f>
        <v>0</v>
      </c>
      <c r="Q42" s="38">
        <v>0</v>
      </c>
      <c r="R42" s="40">
        <f t="shared" si="208"/>
        <v>0</v>
      </c>
      <c r="S42" s="38">
        <v>0</v>
      </c>
      <c r="T42" s="40">
        <f t="shared" si="208"/>
        <v>0</v>
      </c>
      <c r="U42" s="38">
        <v>0</v>
      </c>
      <c r="V42" s="40">
        <f t="shared" ref="V42:Z42" si="209">U42*$F42</f>
        <v>0</v>
      </c>
      <c r="W42" s="38">
        <v>0</v>
      </c>
      <c r="X42" s="40">
        <f t="shared" si="209"/>
        <v>0</v>
      </c>
      <c r="Y42" s="38">
        <v>0</v>
      </c>
      <c r="Z42" s="40">
        <f t="shared" si="209"/>
        <v>0</v>
      </c>
      <c r="AA42" s="38">
        <v>0</v>
      </c>
      <c r="AB42" s="40">
        <f t="shared" si="150"/>
        <v>0</v>
      </c>
      <c r="AC42" s="38">
        <v>0</v>
      </c>
      <c r="AD42" s="40">
        <f t="shared" si="151"/>
        <v>0</v>
      </c>
      <c r="AE42" s="38">
        <v>0</v>
      </c>
      <c r="AF42" s="40">
        <f t="shared" si="152"/>
        <v>0</v>
      </c>
      <c r="AG42" s="41">
        <v>25</v>
      </c>
      <c r="AH42" s="40">
        <f t="shared" ref="AH42:AL42" si="210">AG42*$F42</f>
        <v>12.5</v>
      </c>
      <c r="AI42" s="38">
        <v>0</v>
      </c>
      <c r="AJ42" s="40">
        <f t="shared" si="210"/>
        <v>0</v>
      </c>
      <c r="AK42" s="38">
        <v>0</v>
      </c>
      <c r="AL42" s="40">
        <f t="shared" si="210"/>
        <v>0</v>
      </c>
      <c r="AM42" s="38">
        <v>0</v>
      </c>
      <c r="AN42" s="40">
        <f t="shared" ref="AN42:AR42" si="211">AM42*$F42</f>
        <v>0</v>
      </c>
      <c r="AO42" s="41">
        <v>5</v>
      </c>
      <c r="AP42" s="40">
        <f t="shared" si="211"/>
        <v>2.5</v>
      </c>
      <c r="AQ42" s="41">
        <v>0</v>
      </c>
      <c r="AR42" s="40">
        <f t="shared" si="211"/>
        <v>0</v>
      </c>
    </row>
    <row r="43" s="1" customFormat="1" ht="24.95" customHeight="1" spans="1:44">
      <c r="A43" s="13">
        <v>11</v>
      </c>
      <c r="B43" s="32" t="s">
        <v>72</v>
      </c>
      <c r="C43" s="15"/>
      <c r="D43" s="15"/>
      <c r="E43" s="6"/>
      <c r="F43" s="16">
        <v>8</v>
      </c>
      <c r="G43" s="17">
        <f t="shared" si="160"/>
        <v>2</v>
      </c>
      <c r="H43" s="18">
        <f t="shared" si="161"/>
        <v>16</v>
      </c>
      <c r="I43" s="38"/>
      <c r="J43" s="40"/>
      <c r="K43" s="38"/>
      <c r="L43" s="40"/>
      <c r="M43" s="38"/>
      <c r="N43" s="40"/>
      <c r="O43" s="38"/>
      <c r="P43" s="40"/>
      <c r="Q43" s="38"/>
      <c r="R43" s="40"/>
      <c r="S43" s="38"/>
      <c r="T43" s="40"/>
      <c r="U43" s="38"/>
      <c r="V43" s="40"/>
      <c r="W43" s="38"/>
      <c r="X43" s="40"/>
      <c r="Y43" s="38"/>
      <c r="Z43" s="40"/>
      <c r="AA43" s="38"/>
      <c r="AB43" s="40"/>
      <c r="AC43" s="38"/>
      <c r="AD43" s="40"/>
      <c r="AE43" s="38"/>
      <c r="AF43" s="40"/>
      <c r="AG43" s="41">
        <v>1</v>
      </c>
      <c r="AH43" s="40">
        <f>AG43*$F43</f>
        <v>8</v>
      </c>
      <c r="AI43" s="38"/>
      <c r="AJ43" s="40"/>
      <c r="AK43" s="38"/>
      <c r="AL43" s="40"/>
      <c r="AM43" s="38"/>
      <c r="AN43" s="40"/>
      <c r="AO43" s="41">
        <v>1</v>
      </c>
      <c r="AP43" s="40">
        <f>AO43*$F43</f>
        <v>8</v>
      </c>
      <c r="AQ43" s="41"/>
      <c r="AR43" s="40"/>
    </row>
    <row r="44" s="2" customFormat="1" ht="24.95" customHeight="1" spans="1:44">
      <c r="A44" s="13">
        <v>12</v>
      </c>
      <c r="B44" s="32" t="s">
        <v>156</v>
      </c>
      <c r="C44" s="15"/>
      <c r="D44" s="15"/>
      <c r="E44" s="6" t="s">
        <v>47</v>
      </c>
      <c r="F44" s="16">
        <v>50</v>
      </c>
      <c r="G44" s="17">
        <v>1</v>
      </c>
      <c r="H44" s="18">
        <f t="shared" si="161"/>
        <v>50</v>
      </c>
      <c r="I44" s="38">
        <v>0</v>
      </c>
      <c r="J44" s="40">
        <f t="shared" ref="J44:N44" si="212">I44*$F44</f>
        <v>0</v>
      </c>
      <c r="K44" s="38">
        <v>0</v>
      </c>
      <c r="L44" s="40">
        <f t="shared" si="212"/>
        <v>0</v>
      </c>
      <c r="M44" s="38">
        <v>0</v>
      </c>
      <c r="N44" s="40">
        <f t="shared" si="212"/>
        <v>0</v>
      </c>
      <c r="O44" s="38">
        <v>0</v>
      </c>
      <c r="P44" s="40">
        <f t="shared" ref="P44:T44" si="213">O44*$F44</f>
        <v>0</v>
      </c>
      <c r="Q44" s="38">
        <v>0</v>
      </c>
      <c r="R44" s="40">
        <f t="shared" si="213"/>
        <v>0</v>
      </c>
      <c r="S44" s="38">
        <v>0</v>
      </c>
      <c r="T44" s="40">
        <f t="shared" si="213"/>
        <v>0</v>
      </c>
      <c r="U44" s="38">
        <v>0</v>
      </c>
      <c r="V44" s="40">
        <f t="shared" ref="V44:Z44" si="214">U44*$F44</f>
        <v>0</v>
      </c>
      <c r="W44" s="38">
        <v>0</v>
      </c>
      <c r="X44" s="40">
        <f t="shared" si="214"/>
        <v>0</v>
      </c>
      <c r="Y44" s="38">
        <v>0</v>
      </c>
      <c r="Z44" s="40">
        <f t="shared" si="214"/>
        <v>0</v>
      </c>
      <c r="AA44" s="38">
        <v>0</v>
      </c>
      <c r="AB44" s="40">
        <f>AA44*$F44</f>
        <v>0</v>
      </c>
      <c r="AC44" s="38">
        <v>0</v>
      </c>
      <c r="AD44" s="40">
        <f>AC44*$F44</f>
        <v>0</v>
      </c>
      <c r="AE44" s="38">
        <v>0</v>
      </c>
      <c r="AF44" s="40">
        <f>AE44*F44</f>
        <v>0</v>
      </c>
      <c r="AG44" s="41">
        <v>0</v>
      </c>
      <c r="AH44" s="40">
        <f t="shared" ref="AH44:AL44" si="215">AG44*$F44</f>
        <v>0</v>
      </c>
      <c r="AI44" s="38">
        <v>0</v>
      </c>
      <c r="AJ44" s="40">
        <f t="shared" si="215"/>
        <v>0</v>
      </c>
      <c r="AK44" s="38">
        <v>0</v>
      </c>
      <c r="AL44" s="40">
        <f t="shared" si="215"/>
        <v>0</v>
      </c>
      <c r="AM44" s="38">
        <v>0</v>
      </c>
      <c r="AN44" s="40">
        <f t="shared" ref="AN44:AR44" si="216">AM44*$F44</f>
        <v>0</v>
      </c>
      <c r="AO44" s="41">
        <v>1</v>
      </c>
      <c r="AP44" s="40">
        <f t="shared" si="216"/>
        <v>50</v>
      </c>
      <c r="AQ44" s="41">
        <v>0</v>
      </c>
      <c r="AR44" s="40">
        <f t="shared" si="216"/>
        <v>0</v>
      </c>
    </row>
    <row r="45" s="1" customFormat="1" ht="24.95" customHeight="1" spans="1:44">
      <c r="A45" s="28" t="s">
        <v>157</v>
      </c>
      <c r="B45" s="28"/>
      <c r="C45" s="29"/>
      <c r="D45" s="30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</row>
    <row r="46" s="1" customFormat="1" ht="24.95" customHeight="1" spans="1:44">
      <c r="A46" s="13">
        <v>1</v>
      </c>
      <c r="B46" s="14" t="s">
        <v>158</v>
      </c>
      <c r="C46" s="15"/>
      <c r="D46" s="15"/>
      <c r="E46" s="6" t="s">
        <v>14</v>
      </c>
      <c r="F46" s="16">
        <v>8</v>
      </c>
      <c r="G46" s="17">
        <f>I46+K46+M46+O46+Q46+S46+U46+W46+Y46+AA46+AC46+AE46+AI46+AK46+AM46+AG46</f>
        <v>1</v>
      </c>
      <c r="H46" s="18">
        <f>J46+L46+N46+P46+R46+T46+V46+X46+Z46+AB46+AD46+AF46+AH46+AJ46+AL46+AN46+AP46+AR46</f>
        <v>8</v>
      </c>
      <c r="I46" s="38">
        <v>0</v>
      </c>
      <c r="J46" s="40">
        <f t="shared" ref="J46:N46" si="217">I46*$F46</f>
        <v>0</v>
      </c>
      <c r="K46" s="41">
        <v>0</v>
      </c>
      <c r="L46" s="40">
        <f t="shared" si="217"/>
        <v>0</v>
      </c>
      <c r="M46" s="41">
        <v>0</v>
      </c>
      <c r="N46" s="40">
        <f t="shared" si="217"/>
        <v>0</v>
      </c>
      <c r="O46" s="41">
        <v>0</v>
      </c>
      <c r="P46" s="40">
        <f t="shared" ref="P46:T46" si="218">O46*$F46</f>
        <v>0</v>
      </c>
      <c r="Q46" s="41">
        <v>0</v>
      </c>
      <c r="R46" s="40">
        <f t="shared" si="218"/>
        <v>0</v>
      </c>
      <c r="S46" s="41">
        <v>0</v>
      </c>
      <c r="T46" s="40">
        <f t="shared" si="218"/>
        <v>0</v>
      </c>
      <c r="U46" s="41">
        <v>0</v>
      </c>
      <c r="V46" s="40">
        <f t="shared" ref="V46:Z46" si="219">U46*$F46</f>
        <v>0</v>
      </c>
      <c r="W46" s="41">
        <v>0</v>
      </c>
      <c r="X46" s="40">
        <f t="shared" si="219"/>
        <v>0</v>
      </c>
      <c r="Y46" s="41">
        <v>0</v>
      </c>
      <c r="Z46" s="40">
        <f t="shared" si="219"/>
        <v>0</v>
      </c>
      <c r="AA46" s="41">
        <v>0</v>
      </c>
      <c r="AB46" s="40">
        <f t="shared" ref="AB46:AF46" si="220">AA46*$F46</f>
        <v>0</v>
      </c>
      <c r="AC46" s="41">
        <v>0</v>
      </c>
      <c r="AD46" s="40">
        <f t="shared" si="220"/>
        <v>0</v>
      </c>
      <c r="AE46" s="41">
        <v>0</v>
      </c>
      <c r="AF46" s="40">
        <f t="shared" si="220"/>
        <v>0</v>
      </c>
      <c r="AG46" s="41">
        <v>0</v>
      </c>
      <c r="AH46" s="40">
        <f t="shared" ref="AH46:AL46" si="221">AG46*$F46</f>
        <v>0</v>
      </c>
      <c r="AI46" s="41">
        <v>0</v>
      </c>
      <c r="AJ46" s="40">
        <f t="shared" si="221"/>
        <v>0</v>
      </c>
      <c r="AK46" s="41">
        <v>1</v>
      </c>
      <c r="AL46" s="40">
        <f t="shared" si="221"/>
        <v>8</v>
      </c>
      <c r="AM46" s="41">
        <v>0</v>
      </c>
      <c r="AN46" s="40">
        <f t="shared" ref="AN46:AR46" si="222">AM46*$F46</f>
        <v>0</v>
      </c>
      <c r="AO46" s="38">
        <v>0</v>
      </c>
      <c r="AP46" s="40">
        <f t="shared" si="222"/>
        <v>0</v>
      </c>
      <c r="AQ46" s="38">
        <v>0</v>
      </c>
      <c r="AR46" s="40">
        <f t="shared" si="222"/>
        <v>0</v>
      </c>
    </row>
    <row r="47" s="1" customFormat="1" ht="24.95" customHeight="1" spans="1:44">
      <c r="A47" s="13">
        <v>2</v>
      </c>
      <c r="B47" s="14" t="s">
        <v>76</v>
      </c>
      <c r="C47" s="15"/>
      <c r="D47" s="15"/>
      <c r="E47" s="6" t="s">
        <v>77</v>
      </c>
      <c r="F47" s="16">
        <v>0.087</v>
      </c>
      <c r="G47" s="17">
        <f>I47+K47+M47+O47+Q47+S47+U47+W47+Y47+AA47+AC47+AE47+AI47+AK47+AM47+AG47</f>
        <v>32</v>
      </c>
      <c r="H47" s="18">
        <f>J47+L47+N47+P47+R47+T47+V47+X47+Z47+AB47+AD47+AF47+AH47+AJ47+AL47+AN47+AP47+AR47</f>
        <v>2.784</v>
      </c>
      <c r="I47" s="38">
        <v>0</v>
      </c>
      <c r="J47" s="40">
        <f t="shared" ref="J47:N47" si="223">I47*$F47</f>
        <v>0</v>
      </c>
      <c r="K47" s="41">
        <v>0</v>
      </c>
      <c r="L47" s="40">
        <f t="shared" si="223"/>
        <v>0</v>
      </c>
      <c r="M47" s="41">
        <v>0</v>
      </c>
      <c r="N47" s="40">
        <f t="shared" si="223"/>
        <v>0</v>
      </c>
      <c r="O47" s="41">
        <v>0</v>
      </c>
      <c r="P47" s="40">
        <f t="shared" ref="P47:T47" si="224">O47*$F47</f>
        <v>0</v>
      </c>
      <c r="Q47" s="41">
        <v>0</v>
      </c>
      <c r="R47" s="40">
        <f t="shared" si="224"/>
        <v>0</v>
      </c>
      <c r="S47" s="41">
        <v>0</v>
      </c>
      <c r="T47" s="40">
        <f t="shared" si="224"/>
        <v>0</v>
      </c>
      <c r="U47" s="41">
        <v>0</v>
      </c>
      <c r="V47" s="40">
        <f t="shared" ref="V47:Z47" si="225">U47*$F47</f>
        <v>0</v>
      </c>
      <c r="W47" s="41">
        <v>0</v>
      </c>
      <c r="X47" s="40">
        <f t="shared" si="225"/>
        <v>0</v>
      </c>
      <c r="Y47" s="41">
        <v>0</v>
      </c>
      <c r="Z47" s="40">
        <f t="shared" si="225"/>
        <v>0</v>
      </c>
      <c r="AA47" s="41">
        <v>0</v>
      </c>
      <c r="AB47" s="40">
        <f t="shared" ref="AB47:AF47" si="226">AA47*$F47</f>
        <v>0</v>
      </c>
      <c r="AC47" s="41">
        <v>0</v>
      </c>
      <c r="AD47" s="40">
        <f t="shared" si="226"/>
        <v>0</v>
      </c>
      <c r="AE47" s="41">
        <v>0</v>
      </c>
      <c r="AF47" s="40">
        <f t="shared" si="226"/>
        <v>0</v>
      </c>
      <c r="AG47" s="41">
        <v>0</v>
      </c>
      <c r="AH47" s="40">
        <f t="shared" ref="AH47:AL47" si="227">AG47*$F47</f>
        <v>0</v>
      </c>
      <c r="AI47" s="41">
        <v>0</v>
      </c>
      <c r="AJ47" s="40">
        <f t="shared" si="227"/>
        <v>0</v>
      </c>
      <c r="AK47" s="41">
        <v>32</v>
      </c>
      <c r="AL47" s="40">
        <f t="shared" si="227"/>
        <v>2.784</v>
      </c>
      <c r="AM47" s="41">
        <v>0</v>
      </c>
      <c r="AN47" s="40">
        <f t="shared" ref="AN47:AR47" si="228">AM47*$F47</f>
        <v>0</v>
      </c>
      <c r="AO47" s="38">
        <v>0</v>
      </c>
      <c r="AP47" s="40">
        <f t="shared" si="228"/>
        <v>0</v>
      </c>
      <c r="AQ47" s="38">
        <v>0</v>
      </c>
      <c r="AR47" s="40">
        <f t="shared" si="228"/>
        <v>0</v>
      </c>
    </row>
    <row r="48" s="1" customFormat="1" ht="24.95" customHeight="1" spans="1:44">
      <c r="A48" s="28" t="s">
        <v>159</v>
      </c>
      <c r="B48" s="28"/>
      <c r="C48" s="29"/>
      <c r="D48" s="15"/>
      <c r="E48" s="6"/>
      <c r="F48" s="16"/>
      <c r="G48" s="17"/>
      <c r="H48" s="18"/>
      <c r="I48" s="38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  <c r="W48" s="41"/>
      <c r="X48" s="40"/>
      <c r="Y48" s="41"/>
      <c r="Z48" s="40"/>
      <c r="AA48" s="41"/>
      <c r="AB48" s="40"/>
      <c r="AC48" s="41"/>
      <c r="AD48" s="40"/>
      <c r="AE48" s="41"/>
      <c r="AF48" s="40"/>
      <c r="AG48" s="41"/>
      <c r="AH48" s="40"/>
      <c r="AI48" s="41"/>
      <c r="AJ48" s="40"/>
      <c r="AK48" s="41"/>
      <c r="AL48" s="40"/>
      <c r="AM48" s="41"/>
      <c r="AN48" s="40"/>
      <c r="AO48" s="38"/>
      <c r="AP48" s="40"/>
      <c r="AQ48" s="38"/>
      <c r="AR48" s="40"/>
    </row>
    <row r="49" s="1" customFormat="1" ht="24.95" customHeight="1" spans="1:44">
      <c r="A49" s="13">
        <v>1</v>
      </c>
      <c r="B49" s="14" t="s">
        <v>160</v>
      </c>
      <c r="C49" s="15"/>
      <c r="D49" s="15"/>
      <c r="E49" s="6" t="s">
        <v>83</v>
      </c>
      <c r="F49" s="16">
        <v>30</v>
      </c>
      <c r="G49" s="17">
        <v>1</v>
      </c>
      <c r="H49" s="18">
        <f t="shared" ref="H49:H53" si="229">F49*G49</f>
        <v>30</v>
      </c>
      <c r="I49" s="38">
        <v>0</v>
      </c>
      <c r="J49" s="40">
        <f t="shared" ref="J49:N49" si="230">I49*$F49</f>
        <v>0</v>
      </c>
      <c r="K49" s="41">
        <v>0</v>
      </c>
      <c r="L49" s="40">
        <f t="shared" si="230"/>
        <v>0</v>
      </c>
      <c r="M49" s="41">
        <v>0</v>
      </c>
      <c r="N49" s="40">
        <f t="shared" si="230"/>
        <v>0</v>
      </c>
      <c r="O49" s="41">
        <v>0</v>
      </c>
      <c r="P49" s="40">
        <f t="shared" ref="P49:T49" si="231">O49*$F49</f>
        <v>0</v>
      </c>
      <c r="Q49" s="41">
        <v>0</v>
      </c>
      <c r="R49" s="40">
        <f t="shared" si="231"/>
        <v>0</v>
      </c>
      <c r="S49" s="41">
        <v>0</v>
      </c>
      <c r="T49" s="40">
        <f t="shared" si="231"/>
        <v>0</v>
      </c>
      <c r="U49" s="41">
        <v>0</v>
      </c>
      <c r="V49" s="40">
        <f t="shared" ref="V49:Z49" si="232">U49*$F49</f>
        <v>0</v>
      </c>
      <c r="W49" s="41">
        <v>0</v>
      </c>
      <c r="X49" s="40">
        <f t="shared" si="232"/>
        <v>0</v>
      </c>
      <c r="Y49" s="41">
        <v>0</v>
      </c>
      <c r="Z49" s="40">
        <f t="shared" si="232"/>
        <v>0</v>
      </c>
      <c r="AA49" s="41">
        <v>0</v>
      </c>
      <c r="AB49" s="40">
        <f t="shared" ref="AB49:AF49" si="233">AA49*$F49</f>
        <v>0</v>
      </c>
      <c r="AC49" s="41">
        <v>0</v>
      </c>
      <c r="AD49" s="40">
        <f t="shared" si="233"/>
        <v>0</v>
      </c>
      <c r="AE49" s="41">
        <v>0</v>
      </c>
      <c r="AF49" s="40">
        <f t="shared" si="233"/>
        <v>0</v>
      </c>
      <c r="AG49" s="41">
        <v>0</v>
      </c>
      <c r="AH49" s="40">
        <f t="shared" ref="AH49:AL49" si="234">AG49*$F49</f>
        <v>0</v>
      </c>
      <c r="AI49" s="41">
        <v>0</v>
      </c>
      <c r="AJ49" s="40">
        <f t="shared" si="234"/>
        <v>0</v>
      </c>
      <c r="AK49" s="41">
        <v>0</v>
      </c>
      <c r="AL49" s="40">
        <f t="shared" si="234"/>
        <v>0</v>
      </c>
      <c r="AM49" s="41">
        <v>0</v>
      </c>
      <c r="AN49" s="40">
        <f t="shared" ref="AN49:AR49" si="235">AM49*$F49</f>
        <v>0</v>
      </c>
      <c r="AO49" s="38">
        <v>0</v>
      </c>
      <c r="AP49" s="40">
        <f t="shared" si="235"/>
        <v>0</v>
      </c>
      <c r="AQ49" s="38">
        <v>0</v>
      </c>
      <c r="AR49" s="40">
        <f t="shared" si="235"/>
        <v>0</v>
      </c>
    </row>
    <row r="50" s="1" customFormat="1" ht="24.95" customHeight="1" spans="1:44">
      <c r="A50" s="28" t="s">
        <v>161</v>
      </c>
      <c r="B50" s="28"/>
      <c r="C50" s="29"/>
      <c r="D50" s="15"/>
      <c r="E50" s="6"/>
      <c r="F50" s="16"/>
      <c r="G50" s="17"/>
      <c r="H50" s="18"/>
      <c r="I50" s="38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  <c r="W50" s="41"/>
      <c r="X50" s="40"/>
      <c r="Y50" s="41"/>
      <c r="Z50" s="40"/>
      <c r="AA50" s="41"/>
      <c r="AB50" s="40"/>
      <c r="AC50" s="41"/>
      <c r="AD50" s="40"/>
      <c r="AE50" s="41"/>
      <c r="AF50" s="40"/>
      <c r="AG50" s="41"/>
      <c r="AH50" s="40"/>
      <c r="AI50" s="41"/>
      <c r="AJ50" s="40"/>
      <c r="AK50" s="41"/>
      <c r="AL50" s="40"/>
      <c r="AM50" s="41"/>
      <c r="AN50" s="40"/>
      <c r="AO50" s="38"/>
      <c r="AP50" s="40"/>
      <c r="AQ50" s="38"/>
      <c r="AR50" s="40"/>
    </row>
    <row r="51" s="1" customFormat="1" ht="24.95" customHeight="1" spans="1:44">
      <c r="A51" s="13">
        <v>1</v>
      </c>
      <c r="B51" s="14" t="s">
        <v>162</v>
      </c>
      <c r="C51" s="15"/>
      <c r="D51" s="15"/>
      <c r="E51" s="6" t="s">
        <v>83</v>
      </c>
      <c r="F51" s="16">
        <v>3</v>
      </c>
      <c r="G51" s="17">
        <v>1</v>
      </c>
      <c r="H51" s="18">
        <f t="shared" si="229"/>
        <v>3</v>
      </c>
      <c r="I51" s="38">
        <v>0</v>
      </c>
      <c r="J51" s="40">
        <f t="shared" ref="J51:N51" si="236">I51*$F51</f>
        <v>0</v>
      </c>
      <c r="K51" s="41">
        <v>0</v>
      </c>
      <c r="L51" s="40">
        <f t="shared" si="236"/>
        <v>0</v>
      </c>
      <c r="M51" s="41">
        <v>0</v>
      </c>
      <c r="N51" s="40">
        <f t="shared" si="236"/>
        <v>0</v>
      </c>
      <c r="O51" s="41">
        <v>0</v>
      </c>
      <c r="P51" s="40">
        <f t="shared" ref="P51:T51" si="237">O51*$F51</f>
        <v>0</v>
      </c>
      <c r="Q51" s="41">
        <v>0</v>
      </c>
      <c r="R51" s="40">
        <f t="shared" si="237"/>
        <v>0</v>
      </c>
      <c r="S51" s="41">
        <v>0</v>
      </c>
      <c r="T51" s="40">
        <f t="shared" si="237"/>
        <v>0</v>
      </c>
      <c r="U51" s="41">
        <v>0</v>
      </c>
      <c r="V51" s="40">
        <f t="shared" ref="V51:Z51" si="238">U51*$F51</f>
        <v>0</v>
      </c>
      <c r="W51" s="41">
        <v>0</v>
      </c>
      <c r="X51" s="40">
        <f t="shared" si="238"/>
        <v>0</v>
      </c>
      <c r="Y51" s="41">
        <v>0</v>
      </c>
      <c r="Z51" s="40">
        <f t="shared" si="238"/>
        <v>0</v>
      </c>
      <c r="AA51" s="41">
        <v>0</v>
      </c>
      <c r="AB51" s="40">
        <f t="shared" ref="AB51:AF51" si="239">AA51*$F51</f>
        <v>0</v>
      </c>
      <c r="AC51" s="41">
        <v>0</v>
      </c>
      <c r="AD51" s="40">
        <f t="shared" si="239"/>
        <v>0</v>
      </c>
      <c r="AE51" s="41">
        <v>0</v>
      </c>
      <c r="AF51" s="40">
        <f t="shared" si="239"/>
        <v>0</v>
      </c>
      <c r="AG51" s="41">
        <v>0</v>
      </c>
      <c r="AH51" s="40">
        <f t="shared" ref="AH51:AL51" si="240">AG51*$F51</f>
        <v>0</v>
      </c>
      <c r="AI51" s="41">
        <v>0</v>
      </c>
      <c r="AJ51" s="40">
        <f t="shared" si="240"/>
        <v>0</v>
      </c>
      <c r="AK51" s="41">
        <v>0</v>
      </c>
      <c r="AL51" s="40">
        <f t="shared" si="240"/>
        <v>0</v>
      </c>
      <c r="AM51" s="41">
        <v>0</v>
      </c>
      <c r="AN51" s="40">
        <f t="shared" ref="AN51:AR51" si="241">AM51*$F51</f>
        <v>0</v>
      </c>
      <c r="AO51" s="38">
        <v>0</v>
      </c>
      <c r="AP51" s="40">
        <f t="shared" si="241"/>
        <v>0</v>
      </c>
      <c r="AQ51" s="38">
        <v>0</v>
      </c>
      <c r="AR51" s="40">
        <f t="shared" si="241"/>
        <v>0</v>
      </c>
    </row>
    <row r="52" s="1" customFormat="1" ht="24.95" customHeight="1" spans="1:44">
      <c r="A52" s="28" t="s">
        <v>163</v>
      </c>
      <c r="B52" s="28"/>
      <c r="C52" s="29"/>
      <c r="D52" s="15"/>
      <c r="E52" s="6"/>
      <c r="F52" s="16"/>
      <c r="G52" s="17"/>
      <c r="H52" s="18"/>
      <c r="I52" s="38"/>
      <c r="J52" s="40"/>
      <c r="K52" s="41"/>
      <c r="L52" s="40"/>
      <c r="M52" s="41"/>
      <c r="N52" s="40"/>
      <c r="O52" s="41"/>
      <c r="P52" s="40"/>
      <c r="Q52" s="41"/>
      <c r="R52" s="40"/>
      <c r="S52" s="41"/>
      <c r="T52" s="40"/>
      <c r="U52" s="41"/>
      <c r="V52" s="40"/>
      <c r="W52" s="41"/>
      <c r="X52" s="40"/>
      <c r="Y52" s="41"/>
      <c r="Z52" s="40"/>
      <c r="AA52" s="41"/>
      <c r="AB52" s="40"/>
      <c r="AC52" s="41"/>
      <c r="AD52" s="40"/>
      <c r="AE52" s="41"/>
      <c r="AF52" s="40"/>
      <c r="AG52" s="41"/>
      <c r="AH52" s="40"/>
      <c r="AI52" s="41"/>
      <c r="AJ52" s="40"/>
      <c r="AK52" s="41"/>
      <c r="AL52" s="40"/>
      <c r="AM52" s="41"/>
      <c r="AN52" s="40"/>
      <c r="AO52" s="38"/>
      <c r="AP52" s="40"/>
      <c r="AQ52" s="38"/>
      <c r="AR52" s="40"/>
    </row>
    <row r="53" s="1" customFormat="1" ht="24.95" customHeight="1" spans="1:44">
      <c r="A53" s="13">
        <v>1</v>
      </c>
      <c r="B53" s="14" t="s">
        <v>164</v>
      </c>
      <c r="C53" s="15"/>
      <c r="D53" s="15" t="s">
        <v>165</v>
      </c>
      <c r="E53" s="6" t="s">
        <v>83</v>
      </c>
      <c r="F53" s="16">
        <v>3</v>
      </c>
      <c r="G53" s="17">
        <v>1</v>
      </c>
      <c r="H53" s="18">
        <f t="shared" si="229"/>
        <v>3</v>
      </c>
      <c r="I53" s="41">
        <v>0</v>
      </c>
      <c r="J53" s="40">
        <f t="shared" ref="J53:N53" si="242">I53*$F53</f>
        <v>0</v>
      </c>
      <c r="K53" s="41">
        <v>0</v>
      </c>
      <c r="L53" s="40">
        <f t="shared" si="242"/>
        <v>0</v>
      </c>
      <c r="M53" s="41">
        <v>0</v>
      </c>
      <c r="N53" s="40">
        <f t="shared" si="242"/>
        <v>0</v>
      </c>
      <c r="O53" s="41">
        <v>0</v>
      </c>
      <c r="P53" s="40">
        <f t="shared" ref="P53:T53" si="243">O53*$F53</f>
        <v>0</v>
      </c>
      <c r="Q53" s="41">
        <v>0</v>
      </c>
      <c r="R53" s="40">
        <f t="shared" si="243"/>
        <v>0</v>
      </c>
      <c r="S53" s="41">
        <v>0</v>
      </c>
      <c r="T53" s="40">
        <f t="shared" si="243"/>
        <v>0</v>
      </c>
      <c r="U53" s="41">
        <v>0</v>
      </c>
      <c r="V53" s="40">
        <f t="shared" ref="V53:Z53" si="244">U53*$F53</f>
        <v>0</v>
      </c>
      <c r="W53" s="41">
        <v>0</v>
      </c>
      <c r="X53" s="40">
        <f t="shared" si="244"/>
        <v>0</v>
      </c>
      <c r="Y53" s="41">
        <v>0</v>
      </c>
      <c r="Z53" s="40">
        <f t="shared" si="244"/>
        <v>0</v>
      </c>
      <c r="AA53" s="41">
        <v>0</v>
      </c>
      <c r="AB53" s="40">
        <f t="shared" ref="AB53:AF53" si="245">AA53*$F53</f>
        <v>0</v>
      </c>
      <c r="AC53" s="41">
        <v>0</v>
      </c>
      <c r="AD53" s="40">
        <f t="shared" si="245"/>
        <v>0</v>
      </c>
      <c r="AE53" s="41">
        <v>0</v>
      </c>
      <c r="AF53" s="40">
        <f t="shared" si="245"/>
        <v>0</v>
      </c>
      <c r="AG53" s="41">
        <v>0</v>
      </c>
      <c r="AH53" s="40">
        <f t="shared" ref="AH53:AL53" si="246">AG53*$F53</f>
        <v>0</v>
      </c>
      <c r="AI53" s="41">
        <v>0</v>
      </c>
      <c r="AJ53" s="40">
        <f t="shared" si="246"/>
        <v>0</v>
      </c>
      <c r="AK53" s="41">
        <v>0</v>
      </c>
      <c r="AL53" s="40">
        <f t="shared" si="246"/>
        <v>0</v>
      </c>
      <c r="AM53" s="38">
        <v>0</v>
      </c>
      <c r="AN53" s="40">
        <f t="shared" ref="AN53:AR53" si="247">AM53*$F53</f>
        <v>0</v>
      </c>
      <c r="AO53" s="38">
        <v>0</v>
      </c>
      <c r="AP53" s="40">
        <f t="shared" si="247"/>
        <v>0</v>
      </c>
      <c r="AQ53" s="38">
        <v>0</v>
      </c>
      <c r="AR53" s="40">
        <f t="shared" si="247"/>
        <v>0</v>
      </c>
    </row>
    <row r="54" s="1" customFormat="1" ht="24.95" customHeight="1" spans="1:44">
      <c r="A54" s="28" t="s">
        <v>166</v>
      </c>
      <c r="B54" s="28"/>
      <c r="C54" s="15"/>
      <c r="D54" s="15"/>
      <c r="E54" s="6"/>
      <c r="F54" s="16"/>
      <c r="G54" s="17"/>
      <c r="H54" s="18"/>
      <c r="I54" s="41"/>
      <c r="J54" s="40"/>
      <c r="K54" s="41"/>
      <c r="L54" s="40"/>
      <c r="M54" s="41"/>
      <c r="N54" s="40"/>
      <c r="O54" s="41"/>
      <c r="P54" s="40"/>
      <c r="Q54" s="41"/>
      <c r="R54" s="40"/>
      <c r="S54" s="41"/>
      <c r="T54" s="40"/>
      <c r="U54" s="41"/>
      <c r="V54" s="40"/>
      <c r="W54" s="41"/>
      <c r="X54" s="40"/>
      <c r="Y54" s="41"/>
      <c r="Z54" s="40"/>
      <c r="AA54" s="41"/>
      <c r="AB54" s="40"/>
      <c r="AC54" s="41"/>
      <c r="AD54" s="40"/>
      <c r="AE54" s="41"/>
      <c r="AF54" s="40"/>
      <c r="AG54" s="41"/>
      <c r="AH54" s="40"/>
      <c r="AI54" s="41"/>
      <c r="AJ54" s="40"/>
      <c r="AK54" s="41"/>
      <c r="AL54" s="40"/>
      <c r="AM54" s="38"/>
      <c r="AN54" s="40"/>
      <c r="AO54" s="38"/>
      <c r="AP54" s="40"/>
      <c r="AQ54" s="38"/>
      <c r="AR54" s="40"/>
    </row>
    <row r="55" s="1" customFormat="1" ht="24.95" customHeight="1" spans="1:44">
      <c r="A55" s="13">
        <v>1</v>
      </c>
      <c r="B55" s="14" t="s">
        <v>79</v>
      </c>
      <c r="C55" s="15"/>
      <c r="D55" s="15" t="s">
        <v>167</v>
      </c>
      <c r="E55" s="6"/>
      <c r="F55" s="16">
        <f>SUM(H4:H53)*10%</f>
        <v>51.7534</v>
      </c>
      <c r="G55" s="17"/>
      <c r="H55" s="16">
        <f>F55</f>
        <v>51.7534</v>
      </c>
      <c r="I55" s="41"/>
      <c r="J55" s="40"/>
      <c r="K55" s="41"/>
      <c r="L55" s="40"/>
      <c r="M55" s="41"/>
      <c r="N55" s="40"/>
      <c r="O55" s="41"/>
      <c r="P55" s="40"/>
      <c r="Q55" s="41"/>
      <c r="R55" s="40"/>
      <c r="S55" s="41"/>
      <c r="T55" s="40"/>
      <c r="U55" s="41"/>
      <c r="V55" s="40"/>
      <c r="W55" s="41"/>
      <c r="X55" s="40"/>
      <c r="Y55" s="41"/>
      <c r="Z55" s="40"/>
      <c r="AA55" s="41"/>
      <c r="AB55" s="40"/>
      <c r="AC55" s="41"/>
      <c r="AD55" s="40"/>
      <c r="AE55" s="41"/>
      <c r="AF55" s="40"/>
      <c r="AG55" s="41"/>
      <c r="AH55" s="40"/>
      <c r="AI55" s="41"/>
      <c r="AJ55" s="40"/>
      <c r="AK55" s="41"/>
      <c r="AL55" s="40"/>
      <c r="AM55" s="38"/>
      <c r="AN55" s="40"/>
      <c r="AO55" s="38"/>
      <c r="AP55" s="40"/>
      <c r="AQ55" s="38"/>
      <c r="AR55" s="40"/>
    </row>
    <row r="56" s="1" customFormat="1" ht="24.95" customHeight="1" spans="1:44">
      <c r="A56" s="28" t="s">
        <v>81</v>
      </c>
      <c r="B56" s="28"/>
      <c r="C56" s="15"/>
      <c r="D56" s="15"/>
      <c r="E56" s="6"/>
      <c r="F56" s="16"/>
      <c r="G56" s="17"/>
      <c r="H56" s="18"/>
      <c r="I56" s="41"/>
      <c r="J56" s="40"/>
      <c r="K56" s="41"/>
      <c r="L56" s="40"/>
      <c r="M56" s="41"/>
      <c r="N56" s="40"/>
      <c r="O56" s="41"/>
      <c r="P56" s="40"/>
      <c r="Q56" s="41"/>
      <c r="R56" s="40"/>
      <c r="S56" s="41"/>
      <c r="T56" s="40"/>
      <c r="U56" s="41"/>
      <c r="V56" s="40"/>
      <c r="W56" s="41"/>
      <c r="X56" s="40"/>
      <c r="Y56" s="41"/>
      <c r="Z56" s="40"/>
      <c r="AA56" s="41"/>
      <c r="AB56" s="40"/>
      <c r="AC56" s="41"/>
      <c r="AD56" s="40"/>
      <c r="AE56" s="41"/>
      <c r="AF56" s="40"/>
      <c r="AG56" s="41"/>
      <c r="AH56" s="40"/>
      <c r="AI56" s="41"/>
      <c r="AJ56" s="40"/>
      <c r="AK56" s="41"/>
      <c r="AL56" s="40"/>
      <c r="AM56" s="38"/>
      <c r="AN56" s="40"/>
      <c r="AO56" s="38"/>
      <c r="AP56" s="40"/>
      <c r="AQ56" s="38"/>
      <c r="AR56" s="40"/>
    </row>
    <row r="57" s="1" customFormat="1" ht="24" customHeight="1" spans="1:44">
      <c r="A57" s="13">
        <v>1</v>
      </c>
      <c r="B57" s="14" t="s">
        <v>82</v>
      </c>
      <c r="C57" s="15"/>
      <c r="D57" s="15"/>
      <c r="E57" s="6" t="s">
        <v>83</v>
      </c>
      <c r="F57" s="16">
        <v>0.4</v>
      </c>
      <c r="G57" s="17">
        <v>1</v>
      </c>
      <c r="H57" s="16">
        <v>0.4</v>
      </c>
      <c r="I57" s="41"/>
      <c r="J57" s="40"/>
      <c r="K57" s="41"/>
      <c r="L57" s="40"/>
      <c r="M57" s="41"/>
      <c r="N57" s="40"/>
      <c r="O57" s="41"/>
      <c r="P57" s="40"/>
      <c r="Q57" s="41"/>
      <c r="R57" s="40"/>
      <c r="S57" s="41"/>
      <c r="T57" s="40"/>
      <c r="U57" s="41"/>
      <c r="V57" s="40"/>
      <c r="W57" s="41"/>
      <c r="X57" s="40"/>
      <c r="Y57" s="41"/>
      <c r="Z57" s="40"/>
      <c r="AA57" s="41"/>
      <c r="AB57" s="40"/>
      <c r="AC57" s="41"/>
      <c r="AD57" s="40"/>
      <c r="AE57" s="41"/>
      <c r="AF57" s="40"/>
      <c r="AG57" s="41"/>
      <c r="AH57" s="40"/>
      <c r="AI57" s="41"/>
      <c r="AJ57" s="40"/>
      <c r="AK57" s="41"/>
      <c r="AL57" s="40"/>
      <c r="AM57" s="38"/>
      <c r="AN57" s="40"/>
      <c r="AO57" s="38"/>
      <c r="AP57" s="40"/>
      <c r="AQ57" s="38"/>
      <c r="AR57" s="40"/>
    </row>
    <row r="58" s="1" customFormat="1" ht="24.95" customHeight="1" spans="1:44">
      <c r="A58" s="13"/>
      <c r="B58" s="33" t="s">
        <v>22</v>
      </c>
      <c r="C58" s="34"/>
      <c r="D58" s="34"/>
      <c r="E58" s="33"/>
      <c r="F58" s="35"/>
      <c r="G58" s="36"/>
      <c r="H58" s="18">
        <f>J58+L58+N58+P58+R58+T58+V58+X58+Z58+AB58+AD58+AF58+AH58+AJ58+AL58+AN58+AP58+AR58+H49+H53+H51+H17+H55+H57</f>
        <v>569.6874</v>
      </c>
      <c r="I58" s="37"/>
      <c r="J58" s="18">
        <f t="shared" ref="J58:N58" si="248">SUM(J4:J53)</f>
        <v>31.5</v>
      </c>
      <c r="K58" s="37"/>
      <c r="L58" s="18">
        <f t="shared" si="248"/>
        <v>17.5</v>
      </c>
      <c r="M58" s="37"/>
      <c r="N58" s="18">
        <f t="shared" si="248"/>
        <v>11.5</v>
      </c>
      <c r="O58" s="37"/>
      <c r="P58" s="18">
        <f t="shared" ref="P58:T58" si="249">SUM(P4:P53)</f>
        <v>11.5</v>
      </c>
      <c r="Q58" s="37"/>
      <c r="R58" s="18">
        <f t="shared" si="249"/>
        <v>11.5</v>
      </c>
      <c r="S58" s="37"/>
      <c r="T58" s="18">
        <f t="shared" si="249"/>
        <v>11.5</v>
      </c>
      <c r="U58" s="37"/>
      <c r="V58" s="18">
        <f t="shared" ref="V58:Z58" si="250">SUM(V4:V53)</f>
        <v>11.5</v>
      </c>
      <c r="W58" s="37"/>
      <c r="X58" s="18">
        <f t="shared" si="250"/>
        <v>24.5</v>
      </c>
      <c r="Y58" s="37"/>
      <c r="Z58" s="18">
        <f t="shared" si="250"/>
        <v>24.5</v>
      </c>
      <c r="AA58" s="37"/>
      <c r="AB58" s="18">
        <f t="shared" ref="AB58:AF58" si="251">SUM(AB4:AB53)</f>
        <v>24.5</v>
      </c>
      <c r="AC58" s="37"/>
      <c r="AD58" s="18">
        <f t="shared" si="251"/>
        <v>38.65</v>
      </c>
      <c r="AE58" s="37"/>
      <c r="AF58" s="18">
        <f t="shared" si="251"/>
        <v>7.5</v>
      </c>
      <c r="AG58" s="37"/>
      <c r="AH58" s="18">
        <f t="shared" ref="AH58:AL58" si="252">SUM(AH4:AH53)</f>
        <v>115.7</v>
      </c>
      <c r="AI58" s="37"/>
      <c r="AJ58" s="18">
        <f t="shared" si="252"/>
        <v>0</v>
      </c>
      <c r="AK58" s="37"/>
      <c r="AL58" s="18">
        <f t="shared" si="252"/>
        <v>10.784</v>
      </c>
      <c r="AM58" s="37"/>
      <c r="AN58" s="18">
        <f t="shared" ref="AN58:AR58" si="253">SUM(AN4:AN53)</f>
        <v>38.4</v>
      </c>
      <c r="AO58" s="37"/>
      <c r="AP58" s="18">
        <f t="shared" si="253"/>
        <v>75.5</v>
      </c>
      <c r="AQ58" s="37"/>
      <c r="AR58" s="18">
        <f t="shared" si="253"/>
        <v>0</v>
      </c>
    </row>
  </sheetData>
  <mergeCells count="39"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3:B3"/>
    <mergeCell ref="E3:AR3"/>
    <mergeCell ref="A20:B20"/>
    <mergeCell ref="A32:B32"/>
    <mergeCell ref="E32:AR32"/>
    <mergeCell ref="A45:B45"/>
    <mergeCell ref="E45:AR45"/>
    <mergeCell ref="A48:B48"/>
    <mergeCell ref="A50:B50"/>
    <mergeCell ref="A52:B52"/>
    <mergeCell ref="A54:B54"/>
    <mergeCell ref="A56:B56"/>
    <mergeCell ref="B58:F58"/>
    <mergeCell ref="A1:A2"/>
    <mergeCell ref="B1:B2"/>
    <mergeCell ref="C1:C2"/>
    <mergeCell ref="D1:D2"/>
    <mergeCell ref="E1:E2"/>
    <mergeCell ref="F1:F2"/>
    <mergeCell ref="G1:G2"/>
    <mergeCell ref="H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桦皮厂收费站 备份</vt:lpstr>
      <vt:lpstr>莲花山收费站 备份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张黎海</cp:lastModifiedBy>
  <dcterms:created xsi:type="dcterms:W3CDTF">2024-06-11T07:49:00Z</dcterms:created>
  <cp:lastPrinted>2024-08-02T06:21:00Z</cp:lastPrinted>
  <dcterms:modified xsi:type="dcterms:W3CDTF">2025-11-14T12:25:51Z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1A96471C7D704545902F610E432E9206_13</vt:lpwstr>
  </property>
  <property fmtid="{D5CDD505-2E9C-101B-9397-08002B2CF9AE}" pid="3" name="KSOProductBuildVer">
    <vt:lpwstr>2052-12.1.0.23125</vt:lpwstr>
  </property>
  <property fmtid="{D5CDD505-2E9C-101B-9397-08002B2CF9AE}" pid="4" name="KSOReadingLayout">
    <vt:bool>true</vt:bool>
  </property>
</Properties>
</file>